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25__25_4_24_28_Rozšíření kapacity vnitroareálového parkoviště\2_ZD\"/>
    </mc:Choice>
  </mc:AlternateContent>
  <xr:revisionPtr revIDLastSave="0" documentId="13_ncr:1_{77D29CA5-05FD-43EA-BFD2-918253C14983}" xr6:coauthVersionLast="47" xr6:coauthVersionMax="47" xr10:uidLastSave="{00000000-0000-0000-0000-000000000000}"/>
  <bookViews>
    <workbookView xWindow="7005" yWindow="0" windowWidth="19425" windowHeight="1465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424_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2424_01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2424_01 Pol'!$A$1:$Y$172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1" i="12"/>
  <c r="G8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6" i="12"/>
  <c r="G43" i="12" s="1"/>
  <c r="I53" i="1" s="1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8" i="12"/>
  <c r="I68" i="12"/>
  <c r="K68" i="12"/>
  <c r="M68" i="12"/>
  <c r="O68" i="12"/>
  <c r="Q68" i="12"/>
  <c r="V68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5" i="12"/>
  <c r="M75" i="12" s="1"/>
  <c r="I75" i="12"/>
  <c r="K75" i="12"/>
  <c r="O75" i="12"/>
  <c r="Q75" i="12"/>
  <c r="V75" i="12"/>
  <c r="V74" i="12" s="1"/>
  <c r="G77" i="12"/>
  <c r="M77" i="12" s="1"/>
  <c r="I77" i="12"/>
  <c r="K77" i="12"/>
  <c r="O77" i="12"/>
  <c r="Q77" i="12"/>
  <c r="V77" i="12"/>
  <c r="O79" i="12"/>
  <c r="G80" i="12"/>
  <c r="G79" i="12" s="1"/>
  <c r="I55" i="1" s="1"/>
  <c r="I80" i="12"/>
  <c r="I79" i="12" s="1"/>
  <c r="K80" i="12"/>
  <c r="K79" i="12" s="1"/>
  <c r="O80" i="12"/>
  <c r="Q80" i="12"/>
  <c r="Q79" i="12" s="1"/>
  <c r="V80" i="12"/>
  <c r="V79" i="12" s="1"/>
  <c r="G82" i="12"/>
  <c r="M82" i="12" s="1"/>
  <c r="I82" i="12"/>
  <c r="K82" i="12"/>
  <c r="O82" i="12"/>
  <c r="Q82" i="12"/>
  <c r="V82" i="12"/>
  <c r="G85" i="12"/>
  <c r="M85" i="12" s="1"/>
  <c r="I85" i="12"/>
  <c r="K85" i="12"/>
  <c r="O85" i="12"/>
  <c r="Q85" i="12"/>
  <c r="V85" i="12"/>
  <c r="G88" i="12"/>
  <c r="M88" i="12" s="1"/>
  <c r="I88" i="12"/>
  <c r="K88" i="12"/>
  <c r="O88" i="12"/>
  <c r="Q88" i="12"/>
  <c r="V88" i="12"/>
  <c r="G91" i="12"/>
  <c r="I91" i="12"/>
  <c r="K91" i="12"/>
  <c r="M91" i="12"/>
  <c r="O91" i="12"/>
  <c r="Q91" i="12"/>
  <c r="V91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20" i="12"/>
  <c r="I120" i="12"/>
  <c r="K120" i="12"/>
  <c r="M120" i="12"/>
  <c r="O120" i="12"/>
  <c r="Q120" i="12"/>
  <c r="V120" i="12"/>
  <c r="G122" i="12"/>
  <c r="I122" i="12"/>
  <c r="K122" i="12"/>
  <c r="M122" i="12"/>
  <c r="O122" i="12"/>
  <c r="Q122" i="12"/>
  <c r="V122" i="12"/>
  <c r="G125" i="12"/>
  <c r="M125" i="12" s="1"/>
  <c r="I125" i="12"/>
  <c r="K125" i="12"/>
  <c r="O125" i="12"/>
  <c r="Q125" i="12"/>
  <c r="V125" i="12"/>
  <c r="G129" i="12"/>
  <c r="M129" i="12" s="1"/>
  <c r="I129" i="12"/>
  <c r="K129" i="12"/>
  <c r="O129" i="12"/>
  <c r="Q129" i="12"/>
  <c r="V129" i="12"/>
  <c r="G132" i="12"/>
  <c r="M132" i="12" s="1"/>
  <c r="I132" i="12"/>
  <c r="I128" i="12" s="1"/>
  <c r="K132" i="12"/>
  <c r="O132" i="12"/>
  <c r="Q132" i="12"/>
  <c r="V132" i="12"/>
  <c r="G135" i="12"/>
  <c r="M135" i="12" s="1"/>
  <c r="I135" i="12"/>
  <c r="K135" i="12"/>
  <c r="O135" i="12"/>
  <c r="Q135" i="12"/>
  <c r="V135" i="12"/>
  <c r="G138" i="12"/>
  <c r="M138" i="12" s="1"/>
  <c r="I138" i="12"/>
  <c r="K138" i="12"/>
  <c r="O138" i="12"/>
  <c r="Q138" i="12"/>
  <c r="V138" i="12"/>
  <c r="G141" i="12"/>
  <c r="M141" i="12" s="1"/>
  <c r="I141" i="12"/>
  <c r="K141" i="12"/>
  <c r="O141" i="12"/>
  <c r="Q141" i="12"/>
  <c r="V141" i="12"/>
  <c r="G144" i="12"/>
  <c r="M144" i="12" s="1"/>
  <c r="I144" i="12"/>
  <c r="K144" i="12"/>
  <c r="O144" i="12"/>
  <c r="Q144" i="12"/>
  <c r="V144" i="12"/>
  <c r="G147" i="12"/>
  <c r="M147" i="12" s="1"/>
  <c r="I147" i="12"/>
  <c r="K147" i="12"/>
  <c r="O147" i="12"/>
  <c r="Q147" i="12"/>
  <c r="V147" i="12"/>
  <c r="G150" i="12"/>
  <c r="I150" i="12"/>
  <c r="K150" i="12"/>
  <c r="M150" i="12"/>
  <c r="O150" i="12"/>
  <c r="Q150" i="12"/>
  <c r="V150" i="12"/>
  <c r="G153" i="12"/>
  <c r="I58" i="1" s="1"/>
  <c r="O153" i="12"/>
  <c r="V153" i="12"/>
  <c r="G154" i="12"/>
  <c r="M154" i="12" s="1"/>
  <c r="M153" i="12" s="1"/>
  <c r="I154" i="12"/>
  <c r="I153" i="12" s="1"/>
  <c r="K154" i="12"/>
  <c r="K153" i="12" s="1"/>
  <c r="O154" i="12"/>
  <c r="Q154" i="12"/>
  <c r="Q153" i="12" s="1"/>
  <c r="V154" i="12"/>
  <c r="I155" i="12"/>
  <c r="G156" i="12"/>
  <c r="M156" i="12" s="1"/>
  <c r="M155" i="12" s="1"/>
  <c r="I156" i="12"/>
  <c r="K156" i="12"/>
  <c r="O156" i="12"/>
  <c r="Q156" i="12"/>
  <c r="Q155" i="12" s="1"/>
  <c r="V156" i="12"/>
  <c r="G157" i="12"/>
  <c r="M157" i="12" s="1"/>
  <c r="I157" i="12"/>
  <c r="K157" i="12"/>
  <c r="O157" i="12"/>
  <c r="Q157" i="12"/>
  <c r="V157" i="12"/>
  <c r="Q159" i="12"/>
  <c r="G160" i="12"/>
  <c r="G159" i="12" s="1"/>
  <c r="I60" i="1" s="1"/>
  <c r="I20" i="1" s="1"/>
  <c r="I160" i="12"/>
  <c r="I159" i="12" s="1"/>
  <c r="K160" i="12"/>
  <c r="K159" i="12" s="1"/>
  <c r="O160" i="12"/>
  <c r="O159" i="12" s="1"/>
  <c r="Q160" i="12"/>
  <c r="V160" i="12"/>
  <c r="V159" i="12" s="1"/>
  <c r="AE162" i="12"/>
  <c r="F40" i="1" s="1"/>
  <c r="I17" i="1"/>
  <c r="J28" i="1"/>
  <c r="J26" i="1"/>
  <c r="G38" i="1"/>
  <c r="F38" i="1"/>
  <c r="J23" i="1"/>
  <c r="J24" i="1"/>
  <c r="J25" i="1"/>
  <c r="J27" i="1"/>
  <c r="E24" i="1"/>
  <c r="E26" i="1"/>
  <c r="Q43" i="12" l="1"/>
  <c r="G74" i="12"/>
  <c r="I54" i="1" s="1"/>
  <c r="K43" i="12"/>
  <c r="M160" i="12"/>
  <c r="M159" i="12" s="1"/>
  <c r="K81" i="12"/>
  <c r="M80" i="12"/>
  <c r="M79" i="12" s="1"/>
  <c r="V155" i="12"/>
  <c r="I74" i="12"/>
  <c r="F41" i="1"/>
  <c r="Q8" i="12"/>
  <c r="I52" i="1"/>
  <c r="I61" i="1" s="1"/>
  <c r="O43" i="12"/>
  <c r="Q81" i="12"/>
  <c r="Q74" i="12"/>
  <c r="O74" i="12"/>
  <c r="O8" i="12"/>
  <c r="Q128" i="12"/>
  <c r="K74" i="12"/>
  <c r="V43" i="12"/>
  <c r="I43" i="12"/>
  <c r="K8" i="12"/>
  <c r="I8" i="12"/>
  <c r="O128" i="12"/>
  <c r="V128" i="12"/>
  <c r="K128" i="12"/>
  <c r="M74" i="12"/>
  <c r="V8" i="12"/>
  <c r="V81" i="12"/>
  <c r="O155" i="12"/>
  <c r="M128" i="12"/>
  <c r="I81" i="12"/>
  <c r="F39" i="1"/>
  <c r="K155" i="12"/>
  <c r="G128" i="12"/>
  <c r="I57" i="1" s="1"/>
  <c r="O81" i="12"/>
  <c r="I16" i="1"/>
  <c r="M81" i="12"/>
  <c r="M43" i="12"/>
  <c r="G155" i="12"/>
  <c r="I59" i="1" s="1"/>
  <c r="I19" i="1" s="1"/>
  <c r="M11" i="12"/>
  <c r="M8" i="12" s="1"/>
  <c r="G81" i="12"/>
  <c r="I56" i="1" s="1"/>
  <c r="I18" i="1" s="1"/>
  <c r="AF162" i="12"/>
  <c r="J52" i="1" l="1"/>
  <c r="J56" i="1"/>
  <c r="J58" i="1"/>
  <c r="J55" i="1"/>
  <c r="F42" i="1"/>
  <c r="G39" i="1"/>
  <c r="G42" i="1" s="1"/>
  <c r="G25" i="1" s="1"/>
  <c r="A25" i="1" s="1"/>
  <c r="G41" i="1"/>
  <c r="H41" i="1" s="1"/>
  <c r="I41" i="1" s="1"/>
  <c r="G40" i="1"/>
  <c r="H40" i="1" s="1"/>
  <c r="I40" i="1" s="1"/>
  <c r="I21" i="1"/>
  <c r="G162" i="12"/>
  <c r="J57" i="1"/>
  <c r="J59" i="1"/>
  <c r="J60" i="1"/>
  <c r="J54" i="1"/>
  <c r="J53" i="1"/>
  <c r="J61" i="1" s="1"/>
  <c r="A26" i="1" l="1"/>
  <c r="G26" i="1"/>
  <c r="H39" i="1"/>
  <c r="G23" i="1"/>
  <c r="A23" i="1" s="1"/>
  <c r="G28" i="1"/>
  <c r="A24" i="1" l="1"/>
  <c r="G24" i="1"/>
  <c r="A27" i="1" s="1"/>
  <c r="A29" i="1" s="1"/>
  <c r="G29" i="1" s="1"/>
  <c r="G27" i="1" s="1"/>
  <c r="I39" i="1"/>
  <c r="I42" i="1" s="1"/>
  <c r="H42" i="1"/>
  <c r="J40" i="1" l="1"/>
  <c r="J39" i="1"/>
  <c r="J42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1AE8E2E1-D8FA-4552-BDE0-2BC40A7D682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E98D2E1-D757-449D-AEBF-1ACF651E6F8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<sst xmlns="http://schemas.openxmlformats.org/spreadsheetml/2006/main" count="881" uniqueCount="328">
  <si>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</si>
  <si>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</si>
  <si>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</si>
  <si>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</si>
  <si>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</si>
  <si>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</si>
  <si>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</si>
  <si>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</si>
  <si>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</si>
  <si>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</si>
  <si>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</si>
  <si>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</si>
  <si>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</si>
  <si>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</si>
  <si>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</si>
  <si>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</si>
  <si>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</si>
  <si>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</si>
  <si>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</si>
  <si>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</si>
  <si>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</si>
  <si>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</si>
  <si>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</si>
  <si>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</si>
  <si>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</si>
  <si>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</si>
  <si>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</si>
  <si>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</si>
  <si>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</si>
  <si>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</si>
  <si>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</si>
  <si>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</si>
  <si>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</si>
  <si>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</si>
  <si>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</si>
  <si>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</si>
  <si>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</si>
  <si>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</si>
  <si>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</si>
  <si>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</si>
  <si>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</si>
  <si>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</si>
  <si>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</si>
  <si>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2424_01</t>
  </si>
  <si>
    <t xml:space="preserve"> Parkoviště</t>
  </si>
  <si>
    <t>01</t>
  </si>
  <si>
    <t>Parkoviště</t>
  </si>
  <si>
    <t>Objekt:</t>
  </si>
  <si>
    <t>Rozpočet:</t>
  </si>
  <si>
    <t>Ing.Daniel Malina</t>
  </si>
  <si>
    <t>2024/24</t>
  </si>
  <si>
    <t>Nemocnice Znojmo-rozšiření kapacity vnitroareálového parkoviště</t>
  </si>
  <si>
    <t>Nemocnice Znojmo, příspěvková organizace</t>
  </si>
  <si>
    <t>MUDr. Jana Janského 2675/11</t>
  </si>
  <si>
    <t>Znojmo</t>
  </si>
  <si>
    <t>66902</t>
  </si>
  <si>
    <t>00092584</t>
  </si>
  <si>
    <t>CZ00092584</t>
  </si>
  <si>
    <t>Stavba</t>
  </si>
  <si>
    <t>Celkem za stavbu</t>
  </si>
  <si>
    <t>CZK</t>
  </si>
  <si>
    <t>#POPS</t>
  </si>
  <si>
    <t>Popis stavby: 2024/24 - Nemocnice Znojmo-rozšiření kapacity vnitroareálového parkoviště</t>
  </si>
  <si>
    <t>#POPO</t>
  </si>
  <si>
    <t>Popis objektu: 01 - Parkoviště</t>
  </si>
  <si>
    <t>#POPR</t>
  </si>
  <si>
    <t>Popis rozpočtu: 2424_01 -  Parkoviště</t>
  </si>
  <si>
    <t>Rekapitulace dílů</t>
  </si>
  <si>
    <t>Typ dílu</t>
  </si>
  <si>
    <t>1</t>
  </si>
  <si>
    <t>Zemní práce</t>
  </si>
  <si>
    <t>18</t>
  </si>
  <si>
    <t>Povrchové úpravy terénu</t>
  </si>
  <si>
    <t>5</t>
  </si>
  <si>
    <t>Komunikace</t>
  </si>
  <si>
    <t>99</t>
  </si>
  <si>
    <t>Staveništní přesun hmot</t>
  </si>
  <si>
    <t>M21</t>
  </si>
  <si>
    <t>Elektromontáže</t>
  </si>
  <si>
    <t>M46</t>
  </si>
  <si>
    <t>Zemní práce při montážích</t>
  </si>
  <si>
    <t>M65</t>
  </si>
  <si>
    <t>Elektroinstalace a veřejné osvětlení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</si>
  <si>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</si>
  <si>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</si>
  <si>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</si>
  <si>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</si>
  <si>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</si>
  <si>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</si>
  <si>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</si>
  <si>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</si>
  <si>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</si>
  <si>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</si>
  <si>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</si>
  <si>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</si>
  <si>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</si>
  <si>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</si>
  <si>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</si>
  <si>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</si>
  <si>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</si>
  <si>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</si>
  <si>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</si>
  <si>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</si>
  <si>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</si>
  <si>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</si>
  <si>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</si>
  <si>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</si>
  <si>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</si>
  <si>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</si>
  <si>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</si>
  <si>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</si>
  <si>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</si>
  <si>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</si>
  <si>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111201101R00</t>
  </si>
  <si>
    <t>Odstranění křovin i s kořeny na ploše do 1000 m2</t>
  </si>
  <si>
    <t>m2</t>
  </si>
  <si>
    <t>RTS 25/ I</t>
  </si>
  <si>
    <t>Práce</t>
  </si>
  <si>
    <t>Běžná</t>
  </si>
  <si>
    <t>POL1_</t>
  </si>
  <si>
    <t>200</t>
  </si>
  <si>
    <t>VV</t>
  </si>
  <si>
    <t>112101101R00</t>
  </si>
  <si>
    <t>Kácení stromů listnatých o průměru kmene 10-30 cm</t>
  </si>
  <si>
    <t>kus</t>
  </si>
  <si>
    <t>17+8</t>
  </si>
  <si>
    <t>112201101R00</t>
  </si>
  <si>
    <t>Odstranění pařezů pod úrovní, o průměru 10 - 30 cm</t>
  </si>
  <si>
    <t>121101101R00</t>
  </si>
  <si>
    <t>Sejmutí ornice s přemístěním do 50 m</t>
  </si>
  <si>
    <t>m3</t>
  </si>
  <si>
    <t>RTS 24/ I</t>
  </si>
  <si>
    <t>515*0,3</t>
  </si>
  <si>
    <t>440*0,3</t>
  </si>
  <si>
    <t>122201102R00</t>
  </si>
  <si>
    <t>Odkopávky nezapažené v hor. 3 do 1000 m3</t>
  </si>
  <si>
    <t>0,4*(609+793+1363)</t>
  </si>
  <si>
    <t>ornice : -286,5</t>
  </si>
  <si>
    <t>162701105R00</t>
  </si>
  <si>
    <t>Vodorovné přemístění výkopku z hor.1-4 do 10000 m</t>
  </si>
  <si>
    <t>Odkaz na mn. položky pořadí 5 : 819,50000</t>
  </si>
  <si>
    <t>162701109R00</t>
  </si>
  <si>
    <t>Příplatek k vod. přemístění hor.1-4 za další 1 km</t>
  </si>
  <si>
    <t>Odkaz na mn. položky pořadí 6 : 819,50000</t>
  </si>
  <si>
    <t>162301411R00</t>
  </si>
  <si>
    <t>Vod.přemístění kmenů listnatých, D 30cm  do 5000 m</t>
  </si>
  <si>
    <t>25</t>
  </si>
  <si>
    <t>162301911R00</t>
  </si>
  <si>
    <t>Příplatek za dalších 5000m - kmeny listnaté D 30cm</t>
  </si>
  <si>
    <t>181101111R00</t>
  </si>
  <si>
    <t>Úprava pláně v zářezech se zhutněním - ručně</t>
  </si>
  <si>
    <t>(609+793+1363)</t>
  </si>
  <si>
    <t>181301105R00</t>
  </si>
  <si>
    <t>Rozprostření ornice, rovina, tl. 25-30 cm,do 500m2</t>
  </si>
  <si>
    <t>515</t>
  </si>
  <si>
    <t>440</t>
  </si>
  <si>
    <t>199000002R00</t>
  </si>
  <si>
    <t>Poplatek za skládku horniny 1- 4, č. dle katal. odpadů 17 05 04</t>
  </si>
  <si>
    <t>Indiv</t>
  </si>
  <si>
    <t>222040711R00</t>
  </si>
  <si>
    <t>Odvoz větví do 1 km</t>
  </si>
  <si>
    <t>odvoz větví a pokácenýcvh křovin - předpoklad : 10*3*3/2</t>
  </si>
  <si>
    <t>25*5*3/3</t>
  </si>
  <si>
    <t>222040712R00</t>
  </si>
  <si>
    <t>Odvoz větví za každý další km</t>
  </si>
  <si>
    <t xml:space="preserve">skládka Únanov : </t>
  </si>
  <si>
    <t>Odkaz na mn. položky pořadí 13 : 170,00000*8</t>
  </si>
  <si>
    <t>17120611V</t>
  </si>
  <si>
    <t>Uložení větví a kmenů z dopravního prostředku na předepsané místo</t>
  </si>
  <si>
    <t>Vlastní</t>
  </si>
  <si>
    <t>183101115R00</t>
  </si>
  <si>
    <t>Hloub. jamek bez výměny půdy do 0,4 m3, svah 1:5</t>
  </si>
  <si>
    <t>26</t>
  </si>
  <si>
    <t>184102123R00</t>
  </si>
  <si>
    <t>Výsadba dřevin s balem D do 40 cm, na svahu 1:2</t>
  </si>
  <si>
    <t>184202112R00</t>
  </si>
  <si>
    <t>Ukotvení dřeviny kůly D do 10 cm, dl. do 3 m</t>
  </si>
  <si>
    <t>26*3</t>
  </si>
  <si>
    <t>184921093R00</t>
  </si>
  <si>
    <t>Mulčování rostlin tl. do 0,1 m rovina</t>
  </si>
  <si>
    <t>185804312R00</t>
  </si>
  <si>
    <t>Zalití rostlin vodou plochy nad 20 m2</t>
  </si>
  <si>
    <t>80l/strom : 26*0,08</t>
  </si>
  <si>
    <t>185851111R00</t>
  </si>
  <si>
    <t>Dovoz vody pro zálivku rostlin do 6 km</t>
  </si>
  <si>
    <t>Odkaz na mn. položky pořadí 20 : 2,08000</t>
  </si>
  <si>
    <t>1-100</t>
  </si>
  <si>
    <t>Dodávka půdního kondicioneru - 250g/strom, vč. dodávky materiálu</t>
  </si>
  <si>
    <t>kg</t>
  </si>
  <si>
    <t>26*0,25</t>
  </si>
  <si>
    <t>1-101</t>
  </si>
  <si>
    <t>Dodávka zeolitu 3kg/strom , vč. dodávky materiálu</t>
  </si>
  <si>
    <t>1-102</t>
  </si>
  <si>
    <t>Dodávka hnojivé tablety k výsadbě, vč. dodávky materiálu</t>
  </si>
  <si>
    <t>15*26</t>
  </si>
  <si>
    <t>1-103</t>
  </si>
  <si>
    <t>Následná 5 letá péče o stromy</t>
  </si>
  <si>
    <t>kpl</t>
  </si>
  <si>
    <t>'Následná péče o výsadby se zálivkou - zahrnuje zálivku včetně dopravy vody (běžně 8-12 x ročně), kontrolu, doplnění nebo odstranění kotvících a ochranných prvků, hnojení, kypření výsadbové mísy, výchovný řez, vyžínání porostu, odplevelování, ochranu prot : 1</t>
  </si>
  <si>
    <t>184804111RV</t>
  </si>
  <si>
    <t>Ochrana dřevin před okusem zvěří z rákosu v rovině vč. dodávky chráničky z bambusu</t>
  </si>
  <si>
    <t>026-101</t>
  </si>
  <si>
    <t>Platanus acerifolia /ok 12-14 cm/ , s balem</t>
  </si>
  <si>
    <t>Specifikace</t>
  </si>
  <si>
    <t>POL3_</t>
  </si>
  <si>
    <t>10</t>
  </si>
  <si>
    <t>026-102</t>
  </si>
  <si>
    <t>Prunus x yedoensis /ok 12-14 cm/ s balem vč. nákladů na dodvoz</t>
  </si>
  <si>
    <t>8</t>
  </si>
  <si>
    <t>026-103</t>
  </si>
  <si>
    <t>Prunus serrulata /ok 12-14 cm/ , s balem vč. nákladů na dodvoz</t>
  </si>
  <si>
    <t>10391100R</t>
  </si>
  <si>
    <t>Kůra mulčovací VL</t>
  </si>
  <si>
    <t>SPCM</t>
  </si>
  <si>
    <t>0,07*26</t>
  </si>
  <si>
    <t>60850025R</t>
  </si>
  <si>
    <t>Kůl vyvazovací 2500 x 80 mm</t>
  </si>
  <si>
    <t>564831111RV</t>
  </si>
  <si>
    <t>Kryt z kamenné prosívky fr. 0/16 po zhutnění tloušťky 10 cm</t>
  </si>
  <si>
    <t>564851111RV</t>
  </si>
  <si>
    <t>Podklad ze štěrkodrti fr. 16/32, po zhutnění tloušťky 30 cm</t>
  </si>
  <si>
    <t>998222012R00</t>
  </si>
  <si>
    <t>Přesun hmot, zpevněné plochy, kryt z kameniva</t>
  </si>
  <si>
    <t>t</t>
  </si>
  <si>
    <t>Přesun hmot</t>
  </si>
  <si>
    <t>POL7_</t>
  </si>
  <si>
    <t>210101133R00</t>
  </si>
  <si>
    <t>Koncovka eprosin.1kV,klasic.kabely do 4x95/3x120/</t>
  </si>
  <si>
    <t>2*6</t>
  </si>
  <si>
    <t>přemísťovaný : 2+2</t>
  </si>
  <si>
    <t>210202115R00</t>
  </si>
  <si>
    <t>Svítidlo veřejného osvětlení parkové montáž</t>
  </si>
  <si>
    <t>4+2*2</t>
  </si>
  <si>
    <t>210204002R00</t>
  </si>
  <si>
    <t>Stožár osvětlovací sadový - ocelový montáž</t>
  </si>
  <si>
    <t>6</t>
  </si>
  <si>
    <t>přemísťovaný : 2</t>
  </si>
  <si>
    <t>210204121R00</t>
  </si>
  <si>
    <t>Patice stožárová litinová pro sadové stožáry montáž</t>
  </si>
  <si>
    <t>210204201R00</t>
  </si>
  <si>
    <t>Elektrovýzbroj stožáru pro 1 okruh montáž</t>
  </si>
  <si>
    <t>210220021R00</t>
  </si>
  <si>
    <t>Vedení uzemňovací v zemi FeZn do 120 mm2 vč.svorek montáž</t>
  </si>
  <si>
    <t>m</t>
  </si>
  <si>
    <t>240+0,9*6</t>
  </si>
  <si>
    <t>původní : (7+0,9*2)*2</t>
  </si>
  <si>
    <t>210810013R00</t>
  </si>
  <si>
    <t>Kabel CYKY-m 750 V 4 x 10 mm2 volně uložený montáž</t>
  </si>
  <si>
    <t>(240+0,9*6)</t>
  </si>
  <si>
    <t>947      R00</t>
  </si>
  <si>
    <t>HZS třída 7</t>
  </si>
  <si>
    <t>h</t>
  </si>
  <si>
    <t>napojení VO na stáv rozvody a jinde nespecifikované práce : 15</t>
  </si>
  <si>
    <t>229830012RV</t>
  </si>
  <si>
    <t>Demontáž stožáru VO - pro přemístění</t>
  </si>
  <si>
    <t>15615235R</t>
  </si>
  <si>
    <t>Drát tažený pozinkovaný 11 343 D 10,00 mm</t>
  </si>
  <si>
    <t>(240+0,9*6)*0,62*1,1</t>
  </si>
  <si>
    <t>původní : (7+0,9*2)*0,62*1,1*2</t>
  </si>
  <si>
    <t>31673334.AR</t>
  </si>
  <si>
    <t>Stožár ocelový kuželový STK 76/60/3</t>
  </si>
  <si>
    <t>výška nadzemní části 6m : 6</t>
  </si>
  <si>
    <t>31677736R</t>
  </si>
  <si>
    <t>Výložník G typ V 1G - 10, D 76</t>
  </si>
  <si>
    <t>4</t>
  </si>
  <si>
    <t>31677745R</t>
  </si>
  <si>
    <t>Výložník G typ V 2G - 10, D 76 dvoustranný</t>
  </si>
  <si>
    <t>2</t>
  </si>
  <si>
    <t>přeložený : 2</t>
  </si>
  <si>
    <t>31678610.AR</t>
  </si>
  <si>
    <t>Rozvodnice stožárová 721/s - Al IP 43</t>
  </si>
  <si>
    <t>34111076R</t>
  </si>
  <si>
    <t>Kabel silový s Cu jádrem 750 V CYKY 4 x10 mm2</t>
  </si>
  <si>
    <t>(240+0,9*6)*1,1</t>
  </si>
  <si>
    <t>původní : (7+0,9*2)*1,1*2</t>
  </si>
  <si>
    <t>348360222RV</t>
  </si>
  <si>
    <t>Svítidlo LED parkové 32 W, 4 400lm, IP66</t>
  </si>
  <si>
    <t>12</t>
  </si>
  <si>
    <t>35436462.AR</t>
  </si>
  <si>
    <t>Koncovka kabelová do 1kV EPKT 0047, 70 - 150 mm2</t>
  </si>
  <si>
    <t>6*2</t>
  </si>
  <si>
    <t>1*2*2</t>
  </si>
  <si>
    <t>180456170400R</t>
  </si>
  <si>
    <t>Montážní plošina na autopod. 13,5 m MP 13</t>
  </si>
  <si>
    <t>Sh</t>
  </si>
  <si>
    <t>STROJ</t>
  </si>
  <si>
    <t>Stroj</t>
  </si>
  <si>
    <t>POL6_</t>
  </si>
  <si>
    <t>0,5*6</t>
  </si>
  <si>
    <t>původní : 0,5*2</t>
  </si>
  <si>
    <t>460050703R00</t>
  </si>
  <si>
    <t>Jáma do 2 m3 pro stožár veř.osvětlení, hor.3,ručně</t>
  </si>
  <si>
    <t>0,25*6</t>
  </si>
  <si>
    <t>přemísťovaný : 0,25*2</t>
  </si>
  <si>
    <t>460080002R00</t>
  </si>
  <si>
    <t>Betonový základ do bednění</t>
  </si>
  <si>
    <t>460100001RT1</t>
  </si>
  <si>
    <t>Pouzdrový základ 250x800 mm mimo osu trasy kompletní zhot.pouzdrového základu</t>
  </si>
  <si>
    <t>460200243RT1</t>
  </si>
  <si>
    <t>Výkop kabelové rýhy 50/60 cm  hor.3 strojní výkop rýhy</t>
  </si>
  <si>
    <t>240</t>
  </si>
  <si>
    <t>přemísťovaný : 7*2</t>
  </si>
  <si>
    <t>460420022R00</t>
  </si>
  <si>
    <t>Zřízení kabelového lože v rýze š. do 65 cm z písku</t>
  </si>
  <si>
    <t>460490012R00</t>
  </si>
  <si>
    <t>Fólie výstražná z PVC, šířka 33 cm</t>
  </si>
  <si>
    <t>460560243R00</t>
  </si>
  <si>
    <t>Zához rýhy 50/60 cm, hornina třídy 3</t>
  </si>
  <si>
    <t>460620013R00</t>
  </si>
  <si>
    <t>Provizorní úprava terénu v přírodní hornině 3</t>
  </si>
  <si>
    <t>240*1</t>
  </si>
  <si>
    <t>přemísťovaný : 7*1*2</t>
  </si>
  <si>
    <t>65-100</t>
  </si>
  <si>
    <t>Demontáž rozvaděče, zaizolování vedení vč. odvozu a likvidace</t>
  </si>
  <si>
    <t>005111021R</t>
  </si>
  <si>
    <t>Vytyčení inženýrských sítí</t>
  </si>
  <si>
    <t>Soubor</t>
  </si>
  <si>
    <t>VRN</t>
  </si>
  <si>
    <t>POL99_2</t>
  </si>
  <si>
    <t>00523  R</t>
  </si>
  <si>
    <t>Zkoušky a revize</t>
  </si>
  <si>
    <t>revize elektro : 1</t>
  </si>
  <si>
    <t>005121 R</t>
  </si>
  <si>
    <t>Zařízení staveniště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</si>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</sst>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8" t="s">
        <v>24</v>
      </c>
      <c r="C2" s="79"/>
      <c r="D2" s="80" t="s">
        <v>50</v>
      </c>
      <c r="E2" s="233" t="s">
        <v>51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36" t="s">
        <v>46</v>
      </c>
      <c r="F3" s="237"/>
      <c r="G3" s="237"/>
      <c r="H3" s="237"/>
      <c r="I3" s="237"/>
      <c r="J3" s="238"/>
    </row>
    <row r="4" spans="1:15" ht="23.25" customHeight="1" x14ac:dyDescent="0.2">
      <c r="A4" s="76">
        <v>2430</v>
      </c>
      <c r="B4" s="83" t="s">
        <v>48</v>
      </c>
      <c r="C4" s="84"/>
      <c r="D4" s="85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D5" s="221" t="s">
        <v>52</v>
      </c>
      <c r="E5" s="222"/>
      <c r="F5" s="222"/>
      <c r="G5" s="222"/>
      <c r="H5" s="18" t="s">
        <v>42</v>
      </c>
      <c r="I5" s="86" t="s">
        <v>56</v>
      </c>
      <c r="J5" s="8"/>
    </row>
    <row r="6" spans="1:15" ht="15.75" customHeight="1" x14ac:dyDescent="0.2">
      <c r="A6" s="2"/>
      <c r="B6" s="28"/>
      <c r="C6" s="55"/>
      <c r="D6" s="223" t="s">
        <v>53</v>
      </c>
      <c r="E6" s="224"/>
      <c r="F6" s="224"/>
      <c r="G6" s="224"/>
      <c r="H6" s="18" t="s">
        <v>36</v>
      </c>
      <c r="I6" s="86" t="s">
        <v>57</v>
      </c>
      <c r="J6" s="8"/>
    </row>
    <row r="7" spans="1:15" ht="15.75" customHeight="1" x14ac:dyDescent="0.2">
      <c r="A7" s="2"/>
      <c r="B7" s="29"/>
      <c r="C7" s="56"/>
      <c r="D7" s="77" t="s">
        <v>55</v>
      </c>
      <c r="E7" s="225" t="s">
        <v>54</v>
      </c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0"/>
      <c r="E11" s="240"/>
      <c r="F11" s="240"/>
      <c r="G11" s="240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4"/>
      <c r="F16" s="205"/>
      <c r="G16" s="204"/>
      <c r="H16" s="205"/>
      <c r="I16" s="204">
        <f>SUMIF(F52:F60,A16,I52:I60)+SUMIF(F52:F60,"PSU",I52:I60)</f>
        <v>0</v>
      </c>
      <c r="J16" s="206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4"/>
      <c r="F17" s="205"/>
      <c r="G17" s="204"/>
      <c r="H17" s="205"/>
      <c r="I17" s="204">
        <f>SUMIF(F52:F60,A17,I52:I60)</f>
        <v>0</v>
      </c>
      <c r="J17" s="206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4"/>
      <c r="F18" s="205"/>
      <c r="G18" s="204"/>
      <c r="H18" s="205"/>
      <c r="I18" s="204">
        <f>SUMIF(F52:F60,A18,I52:I60)</f>
        <v>0</v>
      </c>
      <c r="J18" s="206"/>
    </row>
    <row r="19" spans="1:10" ht="23.25" customHeight="1" x14ac:dyDescent="0.2">
      <c r="A19" s="141" t="s">
        <v>83</v>
      </c>
      <c r="B19" s="38" t="s">
        <v>29</v>
      </c>
      <c r="C19" s="62"/>
      <c r="D19" s="63"/>
      <c r="E19" s="204"/>
      <c r="F19" s="205"/>
      <c r="G19" s="204"/>
      <c r="H19" s="205"/>
      <c r="I19" s="204">
        <f>SUMIF(F52:F60,A19,I52:I60)</f>
        <v>0</v>
      </c>
      <c r="J19" s="206"/>
    </row>
    <row r="20" spans="1:10" ht="23.25" customHeight="1" x14ac:dyDescent="0.2">
      <c r="A20" s="141" t="s">
        <v>84</v>
      </c>
      <c r="B20" s="38" t="s">
        <v>30</v>
      </c>
      <c r="C20" s="62"/>
      <c r="D20" s="63"/>
      <c r="E20" s="204"/>
      <c r="F20" s="205"/>
      <c r="G20" s="204"/>
      <c r="H20" s="205"/>
      <c r="I20" s="204">
        <f>SUMIF(F52:F60,A20,I52:I60)</f>
        <v>0</v>
      </c>
      <c r="J20" s="206"/>
    </row>
    <row r="21" spans="1:10" ht="23.25" customHeight="1" x14ac:dyDescent="0.2">
      <c r="A21" s="2"/>
      <c r="B21" s="48" t="s">
        <v>31</v>
      </c>
      <c r="C21" s="64"/>
      <c r="D21" s="65"/>
      <c r="E21" s="207"/>
      <c r="F21" s="243"/>
      <c r="G21" s="207"/>
      <c r="H21" s="243"/>
      <c r="I21" s="207">
        <f>SUM(I16:J20)</f>
        <v>0</v>
      </c>
      <c r="J21" s="20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0">
        <f>ZakladDPHSniVypocet+ZakladDPHZaklVypocet</f>
        <v>0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09">
        <f>IF(A29&gt;50, ROUNDUP(A27, 0), ROUNDDOWN(A27, 0))</f>
        <v>0</v>
      </c>
      <c r="H29" s="209"/>
      <c r="I29" s="209"/>
      <c r="J29" s="121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58</v>
      </c>
      <c r="C39" s="194"/>
      <c r="D39" s="194"/>
      <c r="E39" s="194"/>
      <c r="F39" s="101">
        <f>'01 2424_01 Pol'!AE162</f>
        <v>0</v>
      </c>
      <c r="G39" s="102">
        <f>'01 2424_01 Pol'!AF162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45</v>
      </c>
      <c r="C40" s="195" t="s">
        <v>46</v>
      </c>
      <c r="D40" s="195"/>
      <c r="E40" s="195"/>
      <c r="F40" s="106">
        <f>'01 2424_01 Pol'!AE162</f>
        <v>0</v>
      </c>
      <c r="G40" s="107">
        <f>'01 2424_01 Pol'!AF162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194" t="s">
        <v>44</v>
      </c>
      <c r="D41" s="194"/>
      <c r="E41" s="194"/>
      <c r="F41" s="110">
        <f>'01 2424_01 Pol'!AE162</f>
        <v>0</v>
      </c>
      <c r="G41" s="103">
        <f>'01 2424_01 Pol'!AF162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196" t="s">
        <v>59</v>
      </c>
      <c r="C42" s="197"/>
      <c r="D42" s="197"/>
      <c r="E42" s="198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4" spans="1:10" x14ac:dyDescent="0.2">
      <c r="A44" t="s">
        <v>61</v>
      </c>
      <c r="B44" t="s">
        <v>62</v>
      </c>
    </row>
    <row r="45" spans="1:10" x14ac:dyDescent="0.2">
      <c r="A45" t="s">
        <v>63</v>
      </c>
      <c r="B45" t="s">
        <v>64</v>
      </c>
    </row>
    <row r="46" spans="1:10" x14ac:dyDescent="0.2">
      <c r="A46" t="s">
        <v>65</v>
      </c>
      <c r="B46" t="s">
        <v>66</v>
      </c>
    </row>
    <row r="49" spans="1:10" ht="15.75" x14ac:dyDescent="0.25">
      <c r="B49" s="122" t="s">
        <v>67</v>
      </c>
    </row>
    <row r="51" spans="1:10" ht="25.5" customHeight="1" x14ac:dyDescent="0.2">
      <c r="A51" s="124"/>
      <c r="B51" s="127" t="s">
        <v>18</v>
      </c>
      <c r="C51" s="127" t="s">
        <v>6</v>
      </c>
      <c r="D51" s="128"/>
      <c r="E51" s="128"/>
      <c r="F51" s="129" t="s">
        <v>68</v>
      </c>
      <c r="G51" s="129"/>
      <c r="H51" s="129"/>
      <c r="I51" s="129" t="s">
        <v>31</v>
      </c>
      <c r="J51" s="129" t="s">
        <v>0</v>
      </c>
    </row>
    <row r="52" spans="1:10" ht="36.75" customHeight="1" x14ac:dyDescent="0.2">
      <c r="A52" s="125"/>
      <c r="B52" s="130" t="s">
        <v>69</v>
      </c>
      <c r="C52" s="192" t="s">
        <v>70</v>
      </c>
      <c r="D52" s="193"/>
      <c r="E52" s="193"/>
      <c r="F52" s="137" t="s">
        <v>26</v>
      </c>
      <c r="G52" s="138"/>
      <c r="H52" s="138"/>
      <c r="I52" s="138">
        <f>'01 2424_01 Pol'!G8</f>
        <v>0</v>
      </c>
      <c r="J52" s="134" t="str">
        <f>IF(I61=0,"",I52/I61*100)</f>
        <v/>
      </c>
    </row>
    <row r="53" spans="1:10" ht="36.75" customHeight="1" x14ac:dyDescent="0.2">
      <c r="A53" s="125"/>
      <c r="B53" s="130" t="s">
        <v>71</v>
      </c>
      <c r="C53" s="192" t="s">
        <v>72</v>
      </c>
      <c r="D53" s="193"/>
      <c r="E53" s="193"/>
      <c r="F53" s="137" t="s">
        <v>26</v>
      </c>
      <c r="G53" s="138"/>
      <c r="H53" s="138"/>
      <c r="I53" s="138">
        <f>'01 2424_01 Pol'!G43</f>
        <v>0</v>
      </c>
      <c r="J53" s="134" t="str">
        <f>IF(I61=0,"",I53/I61*100)</f>
        <v/>
      </c>
    </row>
    <row r="54" spans="1:10" ht="36.75" customHeight="1" x14ac:dyDescent="0.2">
      <c r="A54" s="125"/>
      <c r="B54" s="130" t="s">
        <v>73</v>
      </c>
      <c r="C54" s="192" t="s">
        <v>74</v>
      </c>
      <c r="D54" s="193"/>
      <c r="E54" s="193"/>
      <c r="F54" s="137" t="s">
        <v>26</v>
      </c>
      <c r="G54" s="138"/>
      <c r="H54" s="138"/>
      <c r="I54" s="138">
        <f>'01 2424_01 Pol'!G74</f>
        <v>0</v>
      </c>
      <c r="J54" s="134" t="str">
        <f>IF(I61=0,"",I54/I61*100)</f>
        <v/>
      </c>
    </row>
    <row r="55" spans="1:10" ht="36.75" customHeight="1" x14ac:dyDescent="0.2">
      <c r="A55" s="125"/>
      <c r="B55" s="130" t="s">
        <v>75</v>
      </c>
      <c r="C55" s="192" t="s">
        <v>76</v>
      </c>
      <c r="D55" s="193"/>
      <c r="E55" s="193"/>
      <c r="F55" s="137" t="s">
        <v>26</v>
      </c>
      <c r="G55" s="138"/>
      <c r="H55" s="138"/>
      <c r="I55" s="138">
        <f>'01 2424_01 Pol'!G79</f>
        <v>0</v>
      </c>
      <c r="J55" s="134" t="str">
        <f>IF(I61=0,"",I55/I61*100)</f>
        <v/>
      </c>
    </row>
    <row r="56" spans="1:10" ht="36.75" customHeight="1" x14ac:dyDescent="0.2">
      <c r="A56" s="125"/>
      <c r="B56" s="130" t="s">
        <v>77</v>
      </c>
      <c r="C56" s="192" t="s">
        <v>78</v>
      </c>
      <c r="D56" s="193"/>
      <c r="E56" s="193"/>
      <c r="F56" s="137" t="s">
        <v>28</v>
      </c>
      <c r="G56" s="138"/>
      <c r="H56" s="138"/>
      <c r="I56" s="138">
        <f>'01 2424_01 Pol'!G81</f>
        <v>0</v>
      </c>
      <c r="J56" s="134" t="str">
        <f>IF(I61=0,"",I56/I61*100)</f>
        <v/>
      </c>
    </row>
    <row r="57" spans="1:10" ht="36.75" customHeight="1" x14ac:dyDescent="0.2">
      <c r="A57" s="125"/>
      <c r="B57" s="130" t="s">
        <v>79</v>
      </c>
      <c r="C57" s="192" t="s">
        <v>80</v>
      </c>
      <c r="D57" s="193"/>
      <c r="E57" s="193"/>
      <c r="F57" s="137" t="s">
        <v>28</v>
      </c>
      <c r="G57" s="138"/>
      <c r="H57" s="138"/>
      <c r="I57" s="138">
        <f>'01 2424_01 Pol'!G128</f>
        <v>0</v>
      </c>
      <c r="J57" s="134" t="str">
        <f>IF(I61=0,"",I57/I61*100)</f>
        <v/>
      </c>
    </row>
    <row r="58" spans="1:10" ht="36.75" customHeight="1" x14ac:dyDescent="0.2">
      <c r="A58" s="125"/>
      <c r="B58" s="130" t="s">
        <v>81</v>
      </c>
      <c r="C58" s="192" t="s">
        <v>82</v>
      </c>
      <c r="D58" s="193"/>
      <c r="E58" s="193"/>
      <c r="F58" s="137" t="s">
        <v>28</v>
      </c>
      <c r="G58" s="138"/>
      <c r="H58" s="138"/>
      <c r="I58" s="138">
        <f>'01 2424_01 Pol'!G153</f>
        <v>0</v>
      </c>
      <c r="J58" s="134" t="str">
        <f>IF(I61=0,"",I58/I61*100)</f>
        <v/>
      </c>
    </row>
    <row r="59" spans="1:10" ht="36.75" customHeight="1" x14ac:dyDescent="0.2">
      <c r="A59" s="125"/>
      <c r="B59" s="130" t="s">
        <v>83</v>
      </c>
      <c r="C59" s="192" t="s">
        <v>29</v>
      </c>
      <c r="D59" s="193"/>
      <c r="E59" s="193"/>
      <c r="F59" s="137" t="s">
        <v>83</v>
      </c>
      <c r="G59" s="138"/>
      <c r="H59" s="138"/>
      <c r="I59" s="138">
        <f>'01 2424_01 Pol'!G155</f>
        <v>0</v>
      </c>
      <c r="J59" s="134" t="str">
        <f>IF(I61=0,"",I59/I61*100)</f>
        <v/>
      </c>
    </row>
    <row r="60" spans="1:10" ht="36.75" customHeight="1" x14ac:dyDescent="0.2">
      <c r="A60" s="125"/>
      <c r="B60" s="130" t="s">
        <v>84</v>
      </c>
      <c r="C60" s="192" t="s">
        <v>30</v>
      </c>
      <c r="D60" s="193"/>
      <c r="E60" s="193"/>
      <c r="F60" s="137" t="s">
        <v>84</v>
      </c>
      <c r="G60" s="138"/>
      <c r="H60" s="138"/>
      <c r="I60" s="138">
        <f>'01 2424_01 Pol'!G159</f>
        <v>0</v>
      </c>
      <c r="J60" s="134" t="str">
        <f>IF(I61=0,"",I60/I61*100)</f>
        <v/>
      </c>
    </row>
    <row r="61" spans="1:10" ht="25.5" customHeight="1" x14ac:dyDescent="0.2">
      <c r="A61" s="126"/>
      <c r="B61" s="131" t="s">
        <v>1</v>
      </c>
      <c r="C61" s="132"/>
      <c r="D61" s="133"/>
      <c r="E61" s="133"/>
      <c r="F61" s="139"/>
      <c r="G61" s="140"/>
      <c r="H61" s="140"/>
      <c r="I61" s="140">
        <f>SUM(I52:I60)</f>
        <v>0</v>
      </c>
      <c r="J61" s="135">
        <f>SUM(J52:J60)</f>
        <v>0</v>
      </c>
    </row>
    <row r="62" spans="1:10" x14ac:dyDescent="0.2">
      <c r="F62" s="89"/>
      <c r="G62" s="89"/>
      <c r="H62" s="89"/>
      <c r="I62" s="89"/>
      <c r="J62" s="136"/>
    </row>
    <row r="63" spans="1:10" x14ac:dyDescent="0.2">
      <c r="F63" s="89"/>
      <c r="G63" s="89"/>
      <c r="H63" s="89"/>
      <c r="I63" s="89"/>
      <c r="J63" s="136"/>
    </row>
    <row r="64" spans="1:10" x14ac:dyDescent="0.2">
      <c r="F64" s="89"/>
      <c r="G64" s="89"/>
      <c r="H64" s="89"/>
      <c r="I64" s="89"/>
      <c r="J6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8:E58"/>
    <mergeCell ref="C59:E59"/>
    <mergeCell ref="C60:E60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10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9C67D-D5BA-4037-9C2B-AAEDF8622833}">
  <sheetPr>
    <outlinePr summaryBelow="0"/>
  </sheetPr>
  <dimension ref="A1:BH5000"/>
  <sheetViews>
    <sheetView workbookViewId="0">
      <pane ySplit="7" topLeftCell="A8" activePane="bottomLeft" state="frozen"/>
      <selection pane="bottomLeft" activeCell="AP24" sqref="AP24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7</v>
      </c>
      <c r="B1" s="248"/>
      <c r="C1" s="248"/>
      <c r="D1" s="248"/>
      <c r="E1" s="248"/>
      <c r="F1" s="248"/>
      <c r="G1" s="248"/>
      <c r="AG1" t="s">
        <v>85</v>
      </c>
    </row>
    <row r="2" spans="1:60" ht="24.95" customHeight="1" x14ac:dyDescent="0.2">
      <c r="A2" s="50" t="s">
        <v>8</v>
      </c>
      <c r="B2" s="49" t="s">
        <v>50</v>
      </c>
      <c r="C2" s="249" t="s">
        <v>51</v>
      </c>
      <c r="D2" s="250"/>
      <c r="E2" s="250"/>
      <c r="F2" s="250"/>
      <c r="G2" s="251"/>
      <c r="AG2" t="s">
        <v>86</v>
      </c>
    </row>
    <row r="3" spans="1:60" ht="24.95" customHeight="1" x14ac:dyDescent="0.2">
      <c r="A3" s="50" t="s">
        <v>9</v>
      </c>
      <c r="B3" s="49" t="s">
        <v>45</v>
      </c>
      <c r="C3" s="249" t="s">
        <v>46</v>
      </c>
      <c r="D3" s="250"/>
      <c r="E3" s="250"/>
      <c r="F3" s="250"/>
      <c r="G3" s="251"/>
      <c r="AC3" s="123" t="s">
        <v>86</v>
      </c>
      <c r="AG3" t="s">
        <v>87</v>
      </c>
    </row>
    <row r="4" spans="1:60" ht="24.95" customHeight="1" x14ac:dyDescent="0.2">
      <c r="A4" s="142" t="s">
        <v>10</v>
      </c>
      <c r="B4" s="143" t="s">
        <v>43</v>
      </c>
      <c r="C4" s="252" t="s">
        <v>44</v>
      </c>
      <c r="D4" s="253"/>
      <c r="E4" s="253"/>
      <c r="F4" s="253"/>
      <c r="G4" s="254"/>
      <c r="AG4" t="s">
        <v>88</v>
      </c>
    </row>
    <row r="5" spans="1:60" x14ac:dyDescent="0.2">
      <c r="D5" s="10"/>
    </row>
    <row r="6" spans="1:60" ht="38.25" x14ac:dyDescent="0.2">
      <c r="A6" s="145" t="s">
        <v>89</v>
      </c>
      <c r="B6" s="147" t="s">
        <v>90</v>
      </c>
      <c r="C6" s="147" t="s">
        <v>91</v>
      </c>
      <c r="D6" s="146" t="s">
        <v>92</v>
      </c>
      <c r="E6" s="145" t="s">
        <v>93</v>
      </c>
      <c r="F6" s="144" t="s">
        <v>94</v>
      </c>
      <c r="G6" s="145" t="s">
        <v>31</v>
      </c>
      <c r="H6" s="148" t="s">
        <v>32</v>
      </c>
      <c r="I6" s="148" t="s">
        <v>95</v>
      </c>
      <c r="J6" s="148" t="s">
        <v>33</v>
      </c>
      <c r="K6" s="148" t="s">
        <v>96</v>
      </c>
      <c r="L6" s="148" t="s">
        <v>97</v>
      </c>
      <c r="M6" s="148" t="s">
        <v>98</v>
      </c>
      <c r="N6" s="148" t="s">
        <v>99</v>
      </c>
      <c r="O6" s="148" t="s">
        <v>100</v>
      </c>
      <c r="P6" s="148" t="s">
        <v>101</v>
      </c>
      <c r="Q6" s="148" t="s">
        <v>102</v>
      </c>
      <c r="R6" s="148" t="s">
        <v>103</v>
      </c>
      <c r="S6" s="148" t="s">
        <v>104</v>
      </c>
      <c r="T6" s="148" t="s">
        <v>105</v>
      </c>
      <c r="U6" s="148" t="s">
        <v>106</v>
      </c>
      <c r="V6" s="148" t="s">
        <v>107</v>
      </c>
      <c r="W6" s="148" t="s">
        <v>108</v>
      </c>
      <c r="X6" s="148" t="s">
        <v>109</v>
      </c>
      <c r="Y6" s="148" t="s">
        <v>110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5" t="s">
        <v>111</v>
      </c>
      <c r="B8" s="166" t="s">
        <v>69</v>
      </c>
      <c r="C8" s="184" t="s">
        <v>70</v>
      </c>
      <c r="D8" s="167"/>
      <c r="E8" s="168"/>
      <c r="F8" s="169"/>
      <c r="G8" s="170">
        <f>SUMIF(AG9:AG42,"&lt;&gt;NOR",G9:G42)</f>
        <v>0</v>
      </c>
      <c r="H8" s="164"/>
      <c r="I8" s="164">
        <f>SUM(I9:I42)</f>
        <v>0</v>
      </c>
      <c r="J8" s="164"/>
      <c r="K8" s="164">
        <f>SUM(K9:K42)</f>
        <v>0</v>
      </c>
      <c r="L8" s="164"/>
      <c r="M8" s="164">
        <f>SUM(M9:M42)</f>
        <v>0</v>
      </c>
      <c r="N8" s="163"/>
      <c r="O8" s="163">
        <f>SUM(O9:O42)</f>
        <v>0</v>
      </c>
      <c r="P8" s="163"/>
      <c r="Q8" s="163">
        <f>SUM(Q9:Q42)</f>
        <v>0</v>
      </c>
      <c r="R8" s="164"/>
      <c r="S8" s="164"/>
      <c r="T8" s="164"/>
      <c r="U8" s="164"/>
      <c r="V8" s="164">
        <f>SUM(V9:V42)</f>
        <v>1211.81</v>
      </c>
      <c r="W8" s="164"/>
      <c r="X8" s="164"/>
      <c r="Y8" s="164"/>
      <c r="AG8" t="s">
        <v>112</v>
      </c>
    </row>
    <row r="9" spans="1:60" outlineLevel="1" x14ac:dyDescent="0.2">
      <c r="A9" s="172">
        <v>1</v>
      </c>
      <c r="B9" s="173" t="s">
        <v>113</v>
      </c>
      <c r="C9" s="185" t="s">
        <v>114</v>
      </c>
      <c r="D9" s="174" t="s">
        <v>115</v>
      </c>
      <c r="E9" s="175">
        <v>200</v>
      </c>
      <c r="F9" s="176"/>
      <c r="G9" s="177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9"/>
      <c r="S9" s="159" t="s">
        <v>116</v>
      </c>
      <c r="T9" s="159" t="s">
        <v>116</v>
      </c>
      <c r="U9" s="159">
        <v>0.17199999999999999</v>
      </c>
      <c r="V9" s="159">
        <f>ROUND(E9*U9,2)</f>
        <v>34.4</v>
      </c>
      <c r="W9" s="159"/>
      <c r="X9" s="159" t="s">
        <v>117</v>
      </c>
      <c r="Y9" s="159" t="s">
        <v>118</v>
      </c>
      <c r="Z9" s="149"/>
      <c r="AA9" s="149"/>
      <c r="AB9" s="149"/>
      <c r="AC9" s="149"/>
      <c r="AD9" s="149"/>
      <c r="AE9" s="149"/>
      <c r="AF9" s="149"/>
      <c r="AG9" s="149" t="s">
        <v>119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186" t="s">
        <v>120</v>
      </c>
      <c r="D10" s="161"/>
      <c r="E10" s="162">
        <v>200</v>
      </c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9"/>
      <c r="AA10" s="149"/>
      <c r="AB10" s="149"/>
      <c r="AC10" s="149"/>
      <c r="AD10" s="149"/>
      <c r="AE10" s="149"/>
      <c r="AF10" s="149"/>
      <c r="AG10" s="149" t="s">
        <v>121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2">
        <v>2</v>
      </c>
      <c r="B11" s="173" t="s">
        <v>122</v>
      </c>
      <c r="C11" s="185" t="s">
        <v>123</v>
      </c>
      <c r="D11" s="174" t="s">
        <v>124</v>
      </c>
      <c r="E11" s="175">
        <v>25</v>
      </c>
      <c r="F11" s="176"/>
      <c r="G11" s="177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9"/>
      <c r="S11" s="159" t="s">
        <v>116</v>
      </c>
      <c r="T11" s="159" t="s">
        <v>116</v>
      </c>
      <c r="U11" s="159">
        <v>0.49</v>
      </c>
      <c r="V11" s="159">
        <f>ROUND(E11*U11,2)</f>
        <v>12.25</v>
      </c>
      <c r="W11" s="159"/>
      <c r="X11" s="159" t="s">
        <v>117</v>
      </c>
      <c r="Y11" s="159" t="s">
        <v>118</v>
      </c>
      <c r="Z11" s="149"/>
      <c r="AA11" s="149"/>
      <c r="AB11" s="149"/>
      <c r="AC11" s="149"/>
      <c r="AD11" s="149"/>
      <c r="AE11" s="149"/>
      <c r="AF11" s="149"/>
      <c r="AG11" s="149" t="s">
        <v>119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2" x14ac:dyDescent="0.2">
      <c r="A12" s="156"/>
      <c r="B12" s="157"/>
      <c r="C12" s="186" t="s">
        <v>125</v>
      </c>
      <c r="D12" s="161"/>
      <c r="E12" s="162">
        <v>25</v>
      </c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9"/>
      <c r="AA12" s="149"/>
      <c r="AB12" s="149"/>
      <c r="AC12" s="149"/>
      <c r="AD12" s="149"/>
      <c r="AE12" s="149"/>
      <c r="AF12" s="149"/>
      <c r="AG12" s="149" t="s">
        <v>121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2">
        <v>3</v>
      </c>
      <c r="B13" s="173" t="s">
        <v>126</v>
      </c>
      <c r="C13" s="185" t="s">
        <v>127</v>
      </c>
      <c r="D13" s="174" t="s">
        <v>124</v>
      </c>
      <c r="E13" s="175">
        <v>25</v>
      </c>
      <c r="F13" s="176"/>
      <c r="G13" s="177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21</v>
      </c>
      <c r="M13" s="159">
        <f>G13*(1+L13/100)</f>
        <v>0</v>
      </c>
      <c r="N13" s="158">
        <v>5.0000000000000002E-5</v>
      </c>
      <c r="O13" s="158">
        <f>ROUND(E13*N13,2)</f>
        <v>0</v>
      </c>
      <c r="P13" s="158">
        <v>0</v>
      </c>
      <c r="Q13" s="158">
        <f>ROUND(E13*P13,2)</f>
        <v>0</v>
      </c>
      <c r="R13" s="159"/>
      <c r="S13" s="159" t="s">
        <v>116</v>
      </c>
      <c r="T13" s="159" t="s">
        <v>116</v>
      </c>
      <c r="U13" s="159">
        <v>0.65900000000000003</v>
      </c>
      <c r="V13" s="159">
        <f>ROUND(E13*U13,2)</f>
        <v>16.48</v>
      </c>
      <c r="W13" s="159"/>
      <c r="X13" s="159" t="s">
        <v>117</v>
      </c>
      <c r="Y13" s="159" t="s">
        <v>118</v>
      </c>
      <c r="Z13" s="149"/>
      <c r="AA13" s="149"/>
      <c r="AB13" s="149"/>
      <c r="AC13" s="149"/>
      <c r="AD13" s="149"/>
      <c r="AE13" s="149"/>
      <c r="AF13" s="149"/>
      <c r="AG13" s="149" t="s">
        <v>119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6"/>
      <c r="B14" s="157"/>
      <c r="C14" s="186" t="s">
        <v>125</v>
      </c>
      <c r="D14" s="161"/>
      <c r="E14" s="162">
        <v>25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9"/>
      <c r="AA14" s="149"/>
      <c r="AB14" s="149"/>
      <c r="AC14" s="149"/>
      <c r="AD14" s="149"/>
      <c r="AE14" s="149"/>
      <c r="AF14" s="149"/>
      <c r="AG14" s="149" t="s">
        <v>121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72">
        <v>4</v>
      </c>
      <c r="B15" s="173" t="s">
        <v>128</v>
      </c>
      <c r="C15" s="185" t="s">
        <v>129</v>
      </c>
      <c r="D15" s="174" t="s">
        <v>130</v>
      </c>
      <c r="E15" s="175">
        <v>286.5</v>
      </c>
      <c r="F15" s="176"/>
      <c r="G15" s="177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8">
        <v>0</v>
      </c>
      <c r="O15" s="158">
        <f>ROUND(E15*N15,2)</f>
        <v>0</v>
      </c>
      <c r="P15" s="158">
        <v>0</v>
      </c>
      <c r="Q15" s="158">
        <f>ROUND(E15*P15,2)</f>
        <v>0</v>
      </c>
      <c r="R15" s="159"/>
      <c r="S15" s="159" t="s">
        <v>116</v>
      </c>
      <c r="T15" s="159" t="s">
        <v>131</v>
      </c>
      <c r="U15" s="159">
        <v>9.7000000000000003E-2</v>
      </c>
      <c r="V15" s="159">
        <f>ROUND(E15*U15,2)</f>
        <v>27.79</v>
      </c>
      <c r="W15" s="159"/>
      <c r="X15" s="159" t="s">
        <v>117</v>
      </c>
      <c r="Y15" s="159" t="s">
        <v>118</v>
      </c>
      <c r="Z15" s="149"/>
      <c r="AA15" s="149"/>
      <c r="AB15" s="149"/>
      <c r="AC15" s="149"/>
      <c r="AD15" s="149"/>
      <c r="AE15" s="149"/>
      <c r="AF15" s="149"/>
      <c r="AG15" s="149" t="s">
        <v>119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2" x14ac:dyDescent="0.2">
      <c r="A16" s="156"/>
      <c r="B16" s="157"/>
      <c r="C16" s="186" t="s">
        <v>132</v>
      </c>
      <c r="D16" s="161"/>
      <c r="E16" s="162">
        <v>154.5</v>
      </c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9"/>
      <c r="AA16" s="149"/>
      <c r="AB16" s="149"/>
      <c r="AC16" s="149"/>
      <c r="AD16" s="149"/>
      <c r="AE16" s="149"/>
      <c r="AF16" s="149"/>
      <c r="AG16" s="149" t="s">
        <v>121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3" x14ac:dyDescent="0.2">
      <c r="A17" s="156"/>
      <c r="B17" s="157"/>
      <c r="C17" s="186" t="s">
        <v>133</v>
      </c>
      <c r="D17" s="161"/>
      <c r="E17" s="162">
        <v>132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9"/>
      <c r="AA17" s="149"/>
      <c r="AB17" s="149"/>
      <c r="AC17" s="149"/>
      <c r="AD17" s="149"/>
      <c r="AE17" s="149"/>
      <c r="AF17" s="149"/>
      <c r="AG17" s="149" t="s">
        <v>121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72">
        <v>5</v>
      </c>
      <c r="B18" s="173" t="s">
        <v>134</v>
      </c>
      <c r="C18" s="185" t="s">
        <v>135</v>
      </c>
      <c r="D18" s="174" t="s">
        <v>130</v>
      </c>
      <c r="E18" s="175">
        <v>819.5</v>
      </c>
      <c r="F18" s="176"/>
      <c r="G18" s="177">
        <f>ROUND(E18*F18,2)</f>
        <v>0</v>
      </c>
      <c r="H18" s="160"/>
      <c r="I18" s="159">
        <f>ROUND(E18*H18,2)</f>
        <v>0</v>
      </c>
      <c r="J18" s="160"/>
      <c r="K18" s="159">
        <f>ROUND(E18*J18,2)</f>
        <v>0</v>
      </c>
      <c r="L18" s="159">
        <v>21</v>
      </c>
      <c r="M18" s="159">
        <f>G18*(1+L18/100)</f>
        <v>0</v>
      </c>
      <c r="N18" s="158">
        <v>0</v>
      </c>
      <c r="O18" s="158">
        <f>ROUND(E18*N18,2)</f>
        <v>0</v>
      </c>
      <c r="P18" s="158">
        <v>0</v>
      </c>
      <c r="Q18" s="158">
        <f>ROUND(E18*P18,2)</f>
        <v>0</v>
      </c>
      <c r="R18" s="159"/>
      <c r="S18" s="159" t="s">
        <v>116</v>
      </c>
      <c r="T18" s="159" t="s">
        <v>131</v>
      </c>
      <c r="U18" s="159">
        <v>0.187</v>
      </c>
      <c r="V18" s="159">
        <f>ROUND(E18*U18,2)</f>
        <v>153.25</v>
      </c>
      <c r="W18" s="159"/>
      <c r="X18" s="159" t="s">
        <v>117</v>
      </c>
      <c r="Y18" s="159" t="s">
        <v>118</v>
      </c>
      <c r="Z18" s="149"/>
      <c r="AA18" s="149"/>
      <c r="AB18" s="149"/>
      <c r="AC18" s="149"/>
      <c r="AD18" s="149"/>
      <c r="AE18" s="149"/>
      <c r="AF18" s="149"/>
      <c r="AG18" s="149" t="s">
        <v>119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2" x14ac:dyDescent="0.2">
      <c r="A19" s="156"/>
      <c r="B19" s="157"/>
      <c r="C19" s="186" t="s">
        <v>136</v>
      </c>
      <c r="D19" s="161"/>
      <c r="E19" s="162">
        <v>1106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9"/>
      <c r="AA19" s="149"/>
      <c r="AB19" s="149"/>
      <c r="AC19" s="149"/>
      <c r="AD19" s="149"/>
      <c r="AE19" s="149"/>
      <c r="AF19" s="149"/>
      <c r="AG19" s="149" t="s">
        <v>121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3" x14ac:dyDescent="0.2">
      <c r="A20" s="156"/>
      <c r="B20" s="157"/>
      <c r="C20" s="186" t="s">
        <v>137</v>
      </c>
      <c r="D20" s="161"/>
      <c r="E20" s="162">
        <v>-286.5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59"/>
      <c r="Z20" s="149"/>
      <c r="AA20" s="149"/>
      <c r="AB20" s="149"/>
      <c r="AC20" s="149"/>
      <c r="AD20" s="149"/>
      <c r="AE20" s="149"/>
      <c r="AF20" s="149"/>
      <c r="AG20" s="149" t="s">
        <v>121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1" x14ac:dyDescent="0.2">
      <c r="A21" s="172">
        <v>6</v>
      </c>
      <c r="B21" s="173" t="s">
        <v>138</v>
      </c>
      <c r="C21" s="185" t="s">
        <v>139</v>
      </c>
      <c r="D21" s="174" t="s">
        <v>130</v>
      </c>
      <c r="E21" s="175">
        <v>819.5</v>
      </c>
      <c r="F21" s="176"/>
      <c r="G21" s="177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21</v>
      </c>
      <c r="M21" s="159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9"/>
      <c r="S21" s="159" t="s">
        <v>116</v>
      </c>
      <c r="T21" s="159" t="s">
        <v>131</v>
      </c>
      <c r="U21" s="159">
        <v>1.0999999999999999E-2</v>
      </c>
      <c r="V21" s="159">
        <f>ROUND(E21*U21,2)</f>
        <v>9.01</v>
      </c>
      <c r="W21" s="159"/>
      <c r="X21" s="159" t="s">
        <v>117</v>
      </c>
      <c r="Y21" s="159" t="s">
        <v>118</v>
      </c>
      <c r="Z21" s="149"/>
      <c r="AA21" s="149"/>
      <c r="AB21" s="149"/>
      <c r="AC21" s="149"/>
      <c r="AD21" s="149"/>
      <c r="AE21" s="149"/>
      <c r="AF21" s="149"/>
      <c r="AG21" s="149" t="s">
        <v>119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6"/>
      <c r="B22" s="157"/>
      <c r="C22" s="186" t="s">
        <v>140</v>
      </c>
      <c r="D22" s="161"/>
      <c r="E22" s="162">
        <v>819.5</v>
      </c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9"/>
      <c r="AA22" s="149"/>
      <c r="AB22" s="149"/>
      <c r="AC22" s="149"/>
      <c r="AD22" s="149"/>
      <c r="AE22" s="149"/>
      <c r="AF22" s="149"/>
      <c r="AG22" s="149" t="s">
        <v>121</v>
      </c>
      <c r="AH22" s="149">
        <v>5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2">
        <v>7</v>
      </c>
      <c r="B23" s="173" t="s">
        <v>141</v>
      </c>
      <c r="C23" s="185" t="s">
        <v>142</v>
      </c>
      <c r="D23" s="174" t="s">
        <v>130</v>
      </c>
      <c r="E23" s="175">
        <v>819.5</v>
      </c>
      <c r="F23" s="176"/>
      <c r="G23" s="177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9"/>
      <c r="S23" s="159" t="s">
        <v>116</v>
      </c>
      <c r="T23" s="159" t="s">
        <v>131</v>
      </c>
      <c r="U23" s="159">
        <v>0</v>
      </c>
      <c r="V23" s="159">
        <f>ROUND(E23*U23,2)</f>
        <v>0</v>
      </c>
      <c r="W23" s="159"/>
      <c r="X23" s="159" t="s">
        <v>117</v>
      </c>
      <c r="Y23" s="159" t="s">
        <v>118</v>
      </c>
      <c r="Z23" s="149"/>
      <c r="AA23" s="149"/>
      <c r="AB23" s="149"/>
      <c r="AC23" s="149"/>
      <c r="AD23" s="149"/>
      <c r="AE23" s="149"/>
      <c r="AF23" s="149"/>
      <c r="AG23" s="149" t="s">
        <v>119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2" x14ac:dyDescent="0.2">
      <c r="A24" s="156"/>
      <c r="B24" s="157"/>
      <c r="C24" s="186" t="s">
        <v>143</v>
      </c>
      <c r="D24" s="161"/>
      <c r="E24" s="162">
        <v>819.5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9"/>
      <c r="AA24" s="149"/>
      <c r="AB24" s="149"/>
      <c r="AC24" s="149"/>
      <c r="AD24" s="149"/>
      <c r="AE24" s="149"/>
      <c r="AF24" s="149"/>
      <c r="AG24" s="149" t="s">
        <v>121</v>
      </c>
      <c r="AH24" s="149">
        <v>5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72">
        <v>8</v>
      </c>
      <c r="B25" s="173" t="s">
        <v>144</v>
      </c>
      <c r="C25" s="185" t="s">
        <v>145</v>
      </c>
      <c r="D25" s="174" t="s">
        <v>124</v>
      </c>
      <c r="E25" s="175">
        <v>25</v>
      </c>
      <c r="F25" s="176"/>
      <c r="G25" s="177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21</v>
      </c>
      <c r="M25" s="159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9"/>
      <c r="S25" s="159" t="s">
        <v>116</v>
      </c>
      <c r="T25" s="159" t="s">
        <v>116</v>
      </c>
      <c r="U25" s="159">
        <v>0.56999999999999995</v>
      </c>
      <c r="V25" s="159">
        <f>ROUND(E25*U25,2)</f>
        <v>14.25</v>
      </c>
      <c r="W25" s="159"/>
      <c r="X25" s="159" t="s">
        <v>117</v>
      </c>
      <c r="Y25" s="159" t="s">
        <v>118</v>
      </c>
      <c r="Z25" s="149"/>
      <c r="AA25" s="149"/>
      <c r="AB25" s="149"/>
      <c r="AC25" s="149"/>
      <c r="AD25" s="149"/>
      <c r="AE25" s="149"/>
      <c r="AF25" s="149"/>
      <c r="AG25" s="149" t="s">
        <v>119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2" x14ac:dyDescent="0.2">
      <c r="A26" s="156"/>
      <c r="B26" s="157"/>
      <c r="C26" s="186" t="s">
        <v>146</v>
      </c>
      <c r="D26" s="161"/>
      <c r="E26" s="162">
        <v>25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9"/>
      <c r="AA26" s="149"/>
      <c r="AB26" s="149"/>
      <c r="AC26" s="149"/>
      <c r="AD26" s="149"/>
      <c r="AE26" s="149"/>
      <c r="AF26" s="149"/>
      <c r="AG26" s="149" t="s">
        <v>121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72">
        <v>9</v>
      </c>
      <c r="B27" s="173" t="s">
        <v>147</v>
      </c>
      <c r="C27" s="185" t="s">
        <v>148</v>
      </c>
      <c r="D27" s="174" t="s">
        <v>124</v>
      </c>
      <c r="E27" s="175">
        <v>25</v>
      </c>
      <c r="F27" s="176"/>
      <c r="G27" s="177">
        <f>ROUND(E27*F27,2)</f>
        <v>0</v>
      </c>
      <c r="H27" s="160"/>
      <c r="I27" s="159">
        <f>ROUND(E27*H27,2)</f>
        <v>0</v>
      </c>
      <c r="J27" s="160"/>
      <c r="K27" s="159">
        <f>ROUND(E27*J27,2)</f>
        <v>0</v>
      </c>
      <c r="L27" s="159">
        <v>21</v>
      </c>
      <c r="M27" s="159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9"/>
      <c r="S27" s="159" t="s">
        <v>116</v>
      </c>
      <c r="T27" s="159" t="s">
        <v>116</v>
      </c>
      <c r="U27" s="159">
        <v>0</v>
      </c>
      <c r="V27" s="159">
        <f>ROUND(E27*U27,2)</f>
        <v>0</v>
      </c>
      <c r="W27" s="159"/>
      <c r="X27" s="159" t="s">
        <v>117</v>
      </c>
      <c r="Y27" s="159" t="s">
        <v>118</v>
      </c>
      <c r="Z27" s="149"/>
      <c r="AA27" s="149"/>
      <c r="AB27" s="149"/>
      <c r="AC27" s="149"/>
      <c r="AD27" s="149"/>
      <c r="AE27" s="149"/>
      <c r="AF27" s="149"/>
      <c r="AG27" s="149" t="s">
        <v>119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2" x14ac:dyDescent="0.2">
      <c r="A28" s="156"/>
      <c r="B28" s="157"/>
      <c r="C28" s="186" t="s">
        <v>146</v>
      </c>
      <c r="D28" s="161"/>
      <c r="E28" s="162">
        <v>25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9"/>
      <c r="AA28" s="149"/>
      <c r="AB28" s="149"/>
      <c r="AC28" s="149"/>
      <c r="AD28" s="149"/>
      <c r="AE28" s="149"/>
      <c r="AF28" s="149"/>
      <c r="AG28" s="149" t="s">
        <v>121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72">
        <v>10</v>
      </c>
      <c r="B29" s="173" t="s">
        <v>149</v>
      </c>
      <c r="C29" s="185" t="s">
        <v>150</v>
      </c>
      <c r="D29" s="174" t="s">
        <v>115</v>
      </c>
      <c r="E29" s="175">
        <v>2765</v>
      </c>
      <c r="F29" s="176"/>
      <c r="G29" s="177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21</v>
      </c>
      <c r="M29" s="159">
        <f>G29*(1+L29/100)</f>
        <v>0</v>
      </c>
      <c r="N29" s="158">
        <v>0</v>
      </c>
      <c r="O29" s="158">
        <f>ROUND(E29*N29,2)</f>
        <v>0</v>
      </c>
      <c r="P29" s="158">
        <v>0</v>
      </c>
      <c r="Q29" s="158">
        <f>ROUND(E29*P29,2)</f>
        <v>0</v>
      </c>
      <c r="R29" s="159"/>
      <c r="S29" s="159" t="s">
        <v>116</v>
      </c>
      <c r="T29" s="159" t="s">
        <v>116</v>
      </c>
      <c r="U29" s="159">
        <v>9.6000000000000002E-2</v>
      </c>
      <c r="V29" s="159">
        <f>ROUND(E29*U29,2)</f>
        <v>265.44</v>
      </c>
      <c r="W29" s="159"/>
      <c r="X29" s="159" t="s">
        <v>117</v>
      </c>
      <c r="Y29" s="159" t="s">
        <v>118</v>
      </c>
      <c r="Z29" s="149"/>
      <c r="AA29" s="149"/>
      <c r="AB29" s="149"/>
      <c r="AC29" s="149"/>
      <c r="AD29" s="149"/>
      <c r="AE29" s="149"/>
      <c r="AF29" s="149"/>
      <c r="AG29" s="149" t="s">
        <v>119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2" x14ac:dyDescent="0.2">
      <c r="A30" s="156"/>
      <c r="B30" s="157"/>
      <c r="C30" s="186" t="s">
        <v>151</v>
      </c>
      <c r="D30" s="161"/>
      <c r="E30" s="162">
        <v>2765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9"/>
      <c r="AA30" s="149"/>
      <c r="AB30" s="149"/>
      <c r="AC30" s="149"/>
      <c r="AD30" s="149"/>
      <c r="AE30" s="149"/>
      <c r="AF30" s="149"/>
      <c r="AG30" s="149" t="s">
        <v>121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72">
        <v>11</v>
      </c>
      <c r="B31" s="173" t="s">
        <v>152</v>
      </c>
      <c r="C31" s="185" t="s">
        <v>153</v>
      </c>
      <c r="D31" s="174" t="s">
        <v>115</v>
      </c>
      <c r="E31" s="175">
        <v>955</v>
      </c>
      <c r="F31" s="176"/>
      <c r="G31" s="177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21</v>
      </c>
      <c r="M31" s="159">
        <f>G31*(1+L31/100)</f>
        <v>0</v>
      </c>
      <c r="N31" s="158">
        <v>0</v>
      </c>
      <c r="O31" s="158">
        <f>ROUND(E31*N31,2)</f>
        <v>0</v>
      </c>
      <c r="P31" s="158">
        <v>0</v>
      </c>
      <c r="Q31" s="158">
        <f>ROUND(E31*P31,2)</f>
        <v>0</v>
      </c>
      <c r="R31" s="159"/>
      <c r="S31" s="159" t="s">
        <v>116</v>
      </c>
      <c r="T31" s="159" t="s">
        <v>131</v>
      </c>
      <c r="U31" s="159">
        <v>0.41599999999999998</v>
      </c>
      <c r="V31" s="159">
        <f>ROUND(E31*U31,2)</f>
        <v>397.28</v>
      </c>
      <c r="W31" s="159"/>
      <c r="X31" s="159" t="s">
        <v>117</v>
      </c>
      <c r="Y31" s="159" t="s">
        <v>118</v>
      </c>
      <c r="Z31" s="149"/>
      <c r="AA31" s="149"/>
      <c r="AB31" s="149"/>
      <c r="AC31" s="149"/>
      <c r="AD31" s="149"/>
      <c r="AE31" s="149"/>
      <c r="AF31" s="149"/>
      <c r="AG31" s="149" t="s">
        <v>119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2" x14ac:dyDescent="0.2">
      <c r="A32" s="156"/>
      <c r="B32" s="157"/>
      <c r="C32" s="186" t="s">
        <v>154</v>
      </c>
      <c r="D32" s="161"/>
      <c r="E32" s="162">
        <v>515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9"/>
      <c r="AA32" s="149"/>
      <c r="AB32" s="149"/>
      <c r="AC32" s="149"/>
      <c r="AD32" s="149"/>
      <c r="AE32" s="149"/>
      <c r="AF32" s="149"/>
      <c r="AG32" s="149" t="s">
        <v>121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3" x14ac:dyDescent="0.2">
      <c r="A33" s="156"/>
      <c r="B33" s="157"/>
      <c r="C33" s="186" t="s">
        <v>155</v>
      </c>
      <c r="D33" s="161"/>
      <c r="E33" s="162">
        <v>440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9"/>
      <c r="AA33" s="149"/>
      <c r="AB33" s="149"/>
      <c r="AC33" s="149"/>
      <c r="AD33" s="149"/>
      <c r="AE33" s="149"/>
      <c r="AF33" s="149"/>
      <c r="AG33" s="149" t="s">
        <v>121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22.5" outlineLevel="1" x14ac:dyDescent="0.2">
      <c r="A34" s="172">
        <v>12</v>
      </c>
      <c r="B34" s="173" t="s">
        <v>156</v>
      </c>
      <c r="C34" s="185" t="s">
        <v>157</v>
      </c>
      <c r="D34" s="174" t="s">
        <v>130</v>
      </c>
      <c r="E34" s="175">
        <v>819.5</v>
      </c>
      <c r="F34" s="176"/>
      <c r="G34" s="177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21</v>
      </c>
      <c r="M34" s="159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9"/>
      <c r="S34" s="159" t="s">
        <v>116</v>
      </c>
      <c r="T34" s="159" t="s">
        <v>158</v>
      </c>
      <c r="U34" s="159">
        <v>0</v>
      </c>
      <c r="V34" s="159">
        <f>ROUND(E34*U34,2)</f>
        <v>0</v>
      </c>
      <c r="W34" s="159"/>
      <c r="X34" s="159" t="s">
        <v>117</v>
      </c>
      <c r="Y34" s="159" t="s">
        <v>118</v>
      </c>
      <c r="Z34" s="149"/>
      <c r="AA34" s="149"/>
      <c r="AB34" s="149"/>
      <c r="AC34" s="149"/>
      <c r="AD34" s="149"/>
      <c r="AE34" s="149"/>
      <c r="AF34" s="149"/>
      <c r="AG34" s="149" t="s">
        <v>119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2" x14ac:dyDescent="0.2">
      <c r="A35" s="156"/>
      <c r="B35" s="157"/>
      <c r="C35" s="186" t="s">
        <v>143</v>
      </c>
      <c r="D35" s="161"/>
      <c r="E35" s="162">
        <v>819.5</v>
      </c>
      <c r="F35" s="159"/>
      <c r="G35" s="159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59"/>
      <c r="Z35" s="149"/>
      <c r="AA35" s="149"/>
      <c r="AB35" s="149"/>
      <c r="AC35" s="149"/>
      <c r="AD35" s="149"/>
      <c r="AE35" s="149"/>
      <c r="AF35" s="149"/>
      <c r="AG35" s="149" t="s">
        <v>121</v>
      </c>
      <c r="AH35" s="149">
        <v>5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2">
        <v>13</v>
      </c>
      <c r="B36" s="173" t="s">
        <v>159</v>
      </c>
      <c r="C36" s="185" t="s">
        <v>160</v>
      </c>
      <c r="D36" s="174" t="s">
        <v>130</v>
      </c>
      <c r="E36" s="175">
        <v>170</v>
      </c>
      <c r="F36" s="176"/>
      <c r="G36" s="177">
        <f>ROUND(E36*F36,2)</f>
        <v>0</v>
      </c>
      <c r="H36" s="160"/>
      <c r="I36" s="159">
        <f>ROUND(E36*H36,2)</f>
        <v>0</v>
      </c>
      <c r="J36" s="160"/>
      <c r="K36" s="159">
        <f>ROUND(E36*J36,2)</f>
        <v>0</v>
      </c>
      <c r="L36" s="159">
        <v>21</v>
      </c>
      <c r="M36" s="159">
        <f>G36*(1+L36/100)</f>
        <v>0</v>
      </c>
      <c r="N36" s="158">
        <v>0</v>
      </c>
      <c r="O36" s="158">
        <f>ROUND(E36*N36,2)</f>
        <v>0</v>
      </c>
      <c r="P36" s="158">
        <v>0</v>
      </c>
      <c r="Q36" s="158">
        <f>ROUND(E36*P36,2)</f>
        <v>0</v>
      </c>
      <c r="R36" s="159"/>
      <c r="S36" s="159" t="s">
        <v>116</v>
      </c>
      <c r="T36" s="159" t="s">
        <v>116</v>
      </c>
      <c r="U36" s="159">
        <v>1.5248299999999999</v>
      </c>
      <c r="V36" s="159">
        <f>ROUND(E36*U36,2)</f>
        <v>259.22000000000003</v>
      </c>
      <c r="W36" s="159"/>
      <c r="X36" s="159" t="s">
        <v>117</v>
      </c>
      <c r="Y36" s="159" t="s">
        <v>118</v>
      </c>
      <c r="Z36" s="149"/>
      <c r="AA36" s="149"/>
      <c r="AB36" s="149"/>
      <c r="AC36" s="149"/>
      <c r="AD36" s="149"/>
      <c r="AE36" s="149"/>
      <c r="AF36" s="149"/>
      <c r="AG36" s="149" t="s">
        <v>119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2" x14ac:dyDescent="0.2">
      <c r="A37" s="156"/>
      <c r="B37" s="157"/>
      <c r="C37" s="186" t="s">
        <v>161</v>
      </c>
      <c r="D37" s="161"/>
      <c r="E37" s="162">
        <v>45</v>
      </c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59"/>
      <c r="Z37" s="149"/>
      <c r="AA37" s="149"/>
      <c r="AB37" s="149"/>
      <c r="AC37" s="149"/>
      <c r="AD37" s="149"/>
      <c r="AE37" s="149"/>
      <c r="AF37" s="149"/>
      <c r="AG37" s="149" t="s">
        <v>121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 x14ac:dyDescent="0.2">
      <c r="A38" s="156"/>
      <c r="B38" s="157"/>
      <c r="C38" s="186" t="s">
        <v>162</v>
      </c>
      <c r="D38" s="161"/>
      <c r="E38" s="162">
        <v>125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9"/>
      <c r="AA38" s="149"/>
      <c r="AB38" s="149"/>
      <c r="AC38" s="149"/>
      <c r="AD38" s="149"/>
      <c r="AE38" s="149"/>
      <c r="AF38" s="149"/>
      <c r="AG38" s="149" t="s">
        <v>121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2">
        <v>14</v>
      </c>
      <c r="B39" s="173" t="s">
        <v>163</v>
      </c>
      <c r="C39" s="185" t="s">
        <v>164</v>
      </c>
      <c r="D39" s="174" t="s">
        <v>130</v>
      </c>
      <c r="E39" s="175">
        <v>1360</v>
      </c>
      <c r="F39" s="176"/>
      <c r="G39" s="177">
        <f>ROUND(E39*F39,2)</f>
        <v>0</v>
      </c>
      <c r="H39" s="160"/>
      <c r="I39" s="159">
        <f>ROUND(E39*H39,2)</f>
        <v>0</v>
      </c>
      <c r="J39" s="160"/>
      <c r="K39" s="159">
        <f>ROUND(E39*J39,2)</f>
        <v>0</v>
      </c>
      <c r="L39" s="159">
        <v>21</v>
      </c>
      <c r="M39" s="159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9"/>
      <c r="S39" s="159" t="s">
        <v>116</v>
      </c>
      <c r="T39" s="159" t="s">
        <v>116</v>
      </c>
      <c r="U39" s="159">
        <v>1.6500000000000001E-2</v>
      </c>
      <c r="V39" s="159">
        <f>ROUND(E39*U39,2)</f>
        <v>22.44</v>
      </c>
      <c r="W39" s="159"/>
      <c r="X39" s="159" t="s">
        <v>117</v>
      </c>
      <c r="Y39" s="159" t="s">
        <v>118</v>
      </c>
      <c r="Z39" s="149"/>
      <c r="AA39" s="149"/>
      <c r="AB39" s="149"/>
      <c r="AC39" s="149"/>
      <c r="AD39" s="149"/>
      <c r="AE39" s="149"/>
      <c r="AF39" s="149"/>
      <c r="AG39" s="149" t="s">
        <v>119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2" x14ac:dyDescent="0.2">
      <c r="A40" s="156"/>
      <c r="B40" s="157"/>
      <c r="C40" s="186" t="s">
        <v>165</v>
      </c>
      <c r="D40" s="161"/>
      <c r="E40" s="162"/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9"/>
      <c r="AA40" s="149"/>
      <c r="AB40" s="149"/>
      <c r="AC40" s="149"/>
      <c r="AD40" s="149"/>
      <c r="AE40" s="149"/>
      <c r="AF40" s="149"/>
      <c r="AG40" s="149" t="s">
        <v>121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3" x14ac:dyDescent="0.2">
      <c r="A41" s="156"/>
      <c r="B41" s="157"/>
      <c r="C41" s="186" t="s">
        <v>166</v>
      </c>
      <c r="D41" s="161"/>
      <c r="E41" s="162">
        <v>1360</v>
      </c>
      <c r="F41" s="159"/>
      <c r="G41" s="159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9"/>
      <c r="AA41" s="149"/>
      <c r="AB41" s="149"/>
      <c r="AC41" s="149"/>
      <c r="AD41" s="149"/>
      <c r="AE41" s="149"/>
      <c r="AF41" s="149"/>
      <c r="AG41" s="149" t="s">
        <v>121</v>
      </c>
      <c r="AH41" s="149">
        <v>5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22.5" outlineLevel="1" x14ac:dyDescent="0.2">
      <c r="A42" s="178">
        <v>15</v>
      </c>
      <c r="B42" s="179" t="s">
        <v>167</v>
      </c>
      <c r="C42" s="187" t="s">
        <v>168</v>
      </c>
      <c r="D42" s="180" t="s">
        <v>130</v>
      </c>
      <c r="E42" s="181">
        <v>165</v>
      </c>
      <c r="F42" s="182"/>
      <c r="G42" s="183">
        <f>ROUND(E42*F42,2)</f>
        <v>0</v>
      </c>
      <c r="H42" s="160"/>
      <c r="I42" s="159">
        <f>ROUND(E42*H42,2)</f>
        <v>0</v>
      </c>
      <c r="J42" s="160"/>
      <c r="K42" s="159">
        <f>ROUND(E42*J42,2)</f>
        <v>0</v>
      </c>
      <c r="L42" s="159">
        <v>21</v>
      </c>
      <c r="M42" s="159">
        <f>G42*(1+L42/100)</f>
        <v>0</v>
      </c>
      <c r="N42" s="158">
        <v>0</v>
      </c>
      <c r="O42" s="158">
        <f>ROUND(E42*N42,2)</f>
        <v>0</v>
      </c>
      <c r="P42" s="158">
        <v>0</v>
      </c>
      <c r="Q42" s="158">
        <f>ROUND(E42*P42,2)</f>
        <v>0</v>
      </c>
      <c r="R42" s="159"/>
      <c r="S42" s="159" t="s">
        <v>169</v>
      </c>
      <c r="T42" s="159" t="s">
        <v>158</v>
      </c>
      <c r="U42" s="159">
        <v>0</v>
      </c>
      <c r="V42" s="159">
        <f>ROUND(E42*U42,2)</f>
        <v>0</v>
      </c>
      <c r="W42" s="159"/>
      <c r="X42" s="159" t="s">
        <v>117</v>
      </c>
      <c r="Y42" s="159" t="s">
        <v>118</v>
      </c>
      <c r="Z42" s="149"/>
      <c r="AA42" s="149"/>
      <c r="AB42" s="149"/>
      <c r="AC42" s="149"/>
      <c r="AD42" s="149"/>
      <c r="AE42" s="149"/>
      <c r="AF42" s="149"/>
      <c r="AG42" s="149" t="s">
        <v>119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x14ac:dyDescent="0.2">
      <c r="A43" s="165" t="s">
        <v>111</v>
      </c>
      <c r="B43" s="166" t="s">
        <v>71</v>
      </c>
      <c r="C43" s="184" t="s">
        <v>72</v>
      </c>
      <c r="D43" s="167"/>
      <c r="E43" s="168"/>
      <c r="F43" s="169"/>
      <c r="G43" s="170">
        <f>SUMIF(AG44:AG73,"&lt;&gt;NOR",G44:G73)</f>
        <v>0</v>
      </c>
      <c r="H43" s="164"/>
      <c r="I43" s="164">
        <f>SUM(I44:I73)</f>
        <v>0</v>
      </c>
      <c r="J43" s="164"/>
      <c r="K43" s="164">
        <f>SUM(K44:K73)</f>
        <v>0</v>
      </c>
      <c r="L43" s="164"/>
      <c r="M43" s="164">
        <f>SUM(M44:M73)</f>
        <v>0</v>
      </c>
      <c r="N43" s="163"/>
      <c r="O43" s="163">
        <f>SUM(O44:O73)</f>
        <v>1.77</v>
      </c>
      <c r="P43" s="163"/>
      <c r="Q43" s="163">
        <f>SUM(Q44:Q73)</f>
        <v>0</v>
      </c>
      <c r="R43" s="164"/>
      <c r="S43" s="164"/>
      <c r="T43" s="164"/>
      <c r="U43" s="164"/>
      <c r="V43" s="164">
        <f>SUM(V44:V73)</f>
        <v>124.50000000000001</v>
      </c>
      <c r="W43" s="164"/>
      <c r="X43" s="164"/>
      <c r="Y43" s="164"/>
      <c r="AG43" t="s">
        <v>112</v>
      </c>
    </row>
    <row r="44" spans="1:60" outlineLevel="1" x14ac:dyDescent="0.2">
      <c r="A44" s="172">
        <v>16</v>
      </c>
      <c r="B44" s="173" t="s">
        <v>170</v>
      </c>
      <c r="C44" s="185" t="s">
        <v>171</v>
      </c>
      <c r="D44" s="174" t="s">
        <v>124</v>
      </c>
      <c r="E44" s="175">
        <v>26</v>
      </c>
      <c r="F44" s="176"/>
      <c r="G44" s="177">
        <f>ROUND(E44*F44,2)</f>
        <v>0</v>
      </c>
      <c r="H44" s="160"/>
      <c r="I44" s="159">
        <f>ROUND(E44*H44,2)</f>
        <v>0</v>
      </c>
      <c r="J44" s="160"/>
      <c r="K44" s="159">
        <f>ROUND(E44*J44,2)</f>
        <v>0</v>
      </c>
      <c r="L44" s="159">
        <v>21</v>
      </c>
      <c r="M44" s="159">
        <f>G44*(1+L44/100)</f>
        <v>0</v>
      </c>
      <c r="N44" s="158">
        <v>0</v>
      </c>
      <c r="O44" s="158">
        <f>ROUND(E44*N44,2)</f>
        <v>0</v>
      </c>
      <c r="P44" s="158">
        <v>0</v>
      </c>
      <c r="Q44" s="158">
        <f>ROUND(E44*P44,2)</f>
        <v>0</v>
      </c>
      <c r="R44" s="159"/>
      <c r="S44" s="159" t="s">
        <v>116</v>
      </c>
      <c r="T44" s="159" t="s">
        <v>116</v>
      </c>
      <c r="U44" s="159">
        <v>1.2849999999999999</v>
      </c>
      <c r="V44" s="159">
        <f>ROUND(E44*U44,2)</f>
        <v>33.409999999999997</v>
      </c>
      <c r="W44" s="159"/>
      <c r="X44" s="159" t="s">
        <v>117</v>
      </c>
      <c r="Y44" s="159" t="s">
        <v>118</v>
      </c>
      <c r="Z44" s="149"/>
      <c r="AA44" s="149"/>
      <c r="AB44" s="149"/>
      <c r="AC44" s="149"/>
      <c r="AD44" s="149"/>
      <c r="AE44" s="149"/>
      <c r="AF44" s="149"/>
      <c r="AG44" s="149" t="s">
        <v>119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2" x14ac:dyDescent="0.2">
      <c r="A45" s="156"/>
      <c r="B45" s="157"/>
      <c r="C45" s="186" t="s">
        <v>172</v>
      </c>
      <c r="D45" s="161"/>
      <c r="E45" s="162">
        <v>26</v>
      </c>
      <c r="F45" s="159"/>
      <c r="G45" s="159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59"/>
      <c r="Z45" s="149"/>
      <c r="AA45" s="149"/>
      <c r="AB45" s="149"/>
      <c r="AC45" s="149"/>
      <c r="AD45" s="149"/>
      <c r="AE45" s="149"/>
      <c r="AF45" s="149"/>
      <c r="AG45" s="149" t="s">
        <v>121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72">
        <v>17</v>
      </c>
      <c r="B46" s="173" t="s">
        <v>173</v>
      </c>
      <c r="C46" s="185" t="s">
        <v>174</v>
      </c>
      <c r="D46" s="174" t="s">
        <v>124</v>
      </c>
      <c r="E46" s="175">
        <v>26</v>
      </c>
      <c r="F46" s="176"/>
      <c r="G46" s="177">
        <f>ROUND(E46*F46,2)</f>
        <v>0</v>
      </c>
      <c r="H46" s="160"/>
      <c r="I46" s="159">
        <f>ROUND(E46*H46,2)</f>
        <v>0</v>
      </c>
      <c r="J46" s="160"/>
      <c r="K46" s="159">
        <f>ROUND(E46*J46,2)</f>
        <v>0</v>
      </c>
      <c r="L46" s="159">
        <v>21</v>
      </c>
      <c r="M46" s="159">
        <f>G46*(1+L46/100)</f>
        <v>0</v>
      </c>
      <c r="N46" s="158">
        <v>0</v>
      </c>
      <c r="O46" s="158">
        <f>ROUND(E46*N46,2)</f>
        <v>0</v>
      </c>
      <c r="P46" s="158">
        <v>0</v>
      </c>
      <c r="Q46" s="158">
        <f>ROUND(E46*P46,2)</f>
        <v>0</v>
      </c>
      <c r="R46" s="159"/>
      <c r="S46" s="159" t="s">
        <v>116</v>
      </c>
      <c r="T46" s="159" t="s">
        <v>116</v>
      </c>
      <c r="U46" s="159">
        <v>0.6</v>
      </c>
      <c r="V46" s="159">
        <f>ROUND(E46*U46,2)</f>
        <v>15.6</v>
      </c>
      <c r="W46" s="159"/>
      <c r="X46" s="159" t="s">
        <v>117</v>
      </c>
      <c r="Y46" s="159" t="s">
        <v>118</v>
      </c>
      <c r="Z46" s="149"/>
      <c r="AA46" s="149"/>
      <c r="AB46" s="149"/>
      <c r="AC46" s="149"/>
      <c r="AD46" s="149"/>
      <c r="AE46" s="149"/>
      <c r="AF46" s="149"/>
      <c r="AG46" s="149" t="s">
        <v>119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2" x14ac:dyDescent="0.2">
      <c r="A47" s="156"/>
      <c r="B47" s="157"/>
      <c r="C47" s="186" t="s">
        <v>172</v>
      </c>
      <c r="D47" s="161"/>
      <c r="E47" s="162">
        <v>26</v>
      </c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9"/>
      <c r="AA47" s="149"/>
      <c r="AB47" s="149"/>
      <c r="AC47" s="149"/>
      <c r="AD47" s="149"/>
      <c r="AE47" s="149"/>
      <c r="AF47" s="149"/>
      <c r="AG47" s="149" t="s">
        <v>121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2">
        <v>18</v>
      </c>
      <c r="B48" s="173" t="s">
        <v>175</v>
      </c>
      <c r="C48" s="185" t="s">
        <v>176</v>
      </c>
      <c r="D48" s="174" t="s">
        <v>124</v>
      </c>
      <c r="E48" s="175">
        <v>78</v>
      </c>
      <c r="F48" s="176"/>
      <c r="G48" s="177">
        <f>ROUND(E48*F48,2)</f>
        <v>0</v>
      </c>
      <c r="H48" s="160"/>
      <c r="I48" s="159">
        <f>ROUND(E48*H48,2)</f>
        <v>0</v>
      </c>
      <c r="J48" s="160"/>
      <c r="K48" s="159">
        <f>ROUND(E48*J48,2)</f>
        <v>0</v>
      </c>
      <c r="L48" s="159">
        <v>21</v>
      </c>
      <c r="M48" s="159">
        <f>G48*(1+L48/100)</f>
        <v>0</v>
      </c>
      <c r="N48" s="158">
        <v>5.5999999999999995E-4</v>
      </c>
      <c r="O48" s="158">
        <f>ROUND(E48*N48,2)</f>
        <v>0.04</v>
      </c>
      <c r="P48" s="158">
        <v>0</v>
      </c>
      <c r="Q48" s="158">
        <f>ROUND(E48*P48,2)</f>
        <v>0</v>
      </c>
      <c r="R48" s="159"/>
      <c r="S48" s="159" t="s">
        <v>116</v>
      </c>
      <c r="T48" s="159" t="s">
        <v>116</v>
      </c>
      <c r="U48" s="159">
        <v>0.874</v>
      </c>
      <c r="V48" s="159">
        <f>ROUND(E48*U48,2)</f>
        <v>68.17</v>
      </c>
      <c r="W48" s="159"/>
      <c r="X48" s="159" t="s">
        <v>117</v>
      </c>
      <c r="Y48" s="159" t="s">
        <v>118</v>
      </c>
      <c r="Z48" s="149"/>
      <c r="AA48" s="149"/>
      <c r="AB48" s="149"/>
      <c r="AC48" s="149"/>
      <c r="AD48" s="149"/>
      <c r="AE48" s="149"/>
      <c r="AF48" s="149"/>
      <c r="AG48" s="149" t="s">
        <v>119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2" x14ac:dyDescent="0.2">
      <c r="A49" s="156"/>
      <c r="B49" s="157"/>
      <c r="C49" s="186" t="s">
        <v>177</v>
      </c>
      <c r="D49" s="161"/>
      <c r="E49" s="162">
        <v>78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9"/>
      <c r="AA49" s="149"/>
      <c r="AB49" s="149"/>
      <c r="AC49" s="149"/>
      <c r="AD49" s="149"/>
      <c r="AE49" s="149"/>
      <c r="AF49" s="149"/>
      <c r="AG49" s="149" t="s">
        <v>121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78">
        <v>19</v>
      </c>
      <c r="B50" s="179" t="s">
        <v>178</v>
      </c>
      <c r="C50" s="187" t="s">
        <v>179</v>
      </c>
      <c r="D50" s="180" t="s">
        <v>115</v>
      </c>
      <c r="E50" s="181">
        <v>26</v>
      </c>
      <c r="F50" s="182"/>
      <c r="G50" s="183">
        <f>ROUND(E50*F50,2)</f>
        <v>0</v>
      </c>
      <c r="H50" s="160"/>
      <c r="I50" s="159">
        <f>ROUND(E50*H50,2)</f>
        <v>0</v>
      </c>
      <c r="J50" s="160"/>
      <c r="K50" s="159">
        <f>ROUND(E50*J50,2)</f>
        <v>0</v>
      </c>
      <c r="L50" s="159">
        <v>21</v>
      </c>
      <c r="M50" s="159">
        <f>G50*(1+L50/100)</f>
        <v>0</v>
      </c>
      <c r="N50" s="158">
        <v>0</v>
      </c>
      <c r="O50" s="158">
        <f>ROUND(E50*N50,2)</f>
        <v>0</v>
      </c>
      <c r="P50" s="158">
        <v>0</v>
      </c>
      <c r="Q50" s="158">
        <f>ROUND(E50*P50,2)</f>
        <v>0</v>
      </c>
      <c r="R50" s="159"/>
      <c r="S50" s="159" t="s">
        <v>116</v>
      </c>
      <c r="T50" s="159" t="s">
        <v>116</v>
      </c>
      <c r="U50" s="159">
        <v>0.16</v>
      </c>
      <c r="V50" s="159">
        <f>ROUND(E50*U50,2)</f>
        <v>4.16</v>
      </c>
      <c r="W50" s="159"/>
      <c r="X50" s="159" t="s">
        <v>117</v>
      </c>
      <c r="Y50" s="159" t="s">
        <v>118</v>
      </c>
      <c r="Z50" s="149"/>
      <c r="AA50" s="149"/>
      <c r="AB50" s="149"/>
      <c r="AC50" s="149"/>
      <c r="AD50" s="149"/>
      <c r="AE50" s="149"/>
      <c r="AF50" s="149"/>
      <c r="AG50" s="149" t="s">
        <v>119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72">
        <v>20</v>
      </c>
      <c r="B51" s="173" t="s">
        <v>180</v>
      </c>
      <c r="C51" s="185" t="s">
        <v>181</v>
      </c>
      <c r="D51" s="174" t="s">
        <v>130</v>
      </c>
      <c r="E51" s="175">
        <v>2.08</v>
      </c>
      <c r="F51" s="176"/>
      <c r="G51" s="177">
        <f>ROUND(E51*F51,2)</f>
        <v>0</v>
      </c>
      <c r="H51" s="160"/>
      <c r="I51" s="159">
        <f>ROUND(E51*H51,2)</f>
        <v>0</v>
      </c>
      <c r="J51" s="160"/>
      <c r="K51" s="159">
        <f>ROUND(E51*J51,2)</f>
        <v>0</v>
      </c>
      <c r="L51" s="159">
        <v>21</v>
      </c>
      <c r="M51" s="159">
        <f>G51*(1+L51/100)</f>
        <v>0</v>
      </c>
      <c r="N51" s="158">
        <v>0</v>
      </c>
      <c r="O51" s="158">
        <f>ROUND(E51*N51,2)</f>
        <v>0</v>
      </c>
      <c r="P51" s="158">
        <v>0</v>
      </c>
      <c r="Q51" s="158">
        <f>ROUND(E51*P51,2)</f>
        <v>0</v>
      </c>
      <c r="R51" s="159"/>
      <c r="S51" s="159" t="s">
        <v>116</v>
      </c>
      <c r="T51" s="159" t="s">
        <v>116</v>
      </c>
      <c r="U51" s="159">
        <v>0.26</v>
      </c>
      <c r="V51" s="159">
        <f>ROUND(E51*U51,2)</f>
        <v>0.54</v>
      </c>
      <c r="W51" s="159"/>
      <c r="X51" s="159" t="s">
        <v>117</v>
      </c>
      <c r="Y51" s="159" t="s">
        <v>118</v>
      </c>
      <c r="Z51" s="149"/>
      <c r="AA51" s="149"/>
      <c r="AB51" s="149"/>
      <c r="AC51" s="149"/>
      <c r="AD51" s="149"/>
      <c r="AE51" s="149"/>
      <c r="AF51" s="149"/>
      <c r="AG51" s="149" t="s">
        <v>119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2" x14ac:dyDescent="0.2">
      <c r="A52" s="156"/>
      <c r="B52" s="157"/>
      <c r="C52" s="186" t="s">
        <v>182</v>
      </c>
      <c r="D52" s="161"/>
      <c r="E52" s="162">
        <v>2.08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49"/>
      <c r="AA52" s="149"/>
      <c r="AB52" s="149"/>
      <c r="AC52" s="149"/>
      <c r="AD52" s="149"/>
      <c r="AE52" s="149"/>
      <c r="AF52" s="149"/>
      <c r="AG52" s="149" t="s">
        <v>121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72">
        <v>21</v>
      </c>
      <c r="B53" s="173" t="s">
        <v>183</v>
      </c>
      <c r="C53" s="185" t="s">
        <v>184</v>
      </c>
      <c r="D53" s="174" t="s">
        <v>130</v>
      </c>
      <c r="E53" s="175">
        <v>2.08</v>
      </c>
      <c r="F53" s="176"/>
      <c r="G53" s="177">
        <f>ROUND(E53*F53,2)</f>
        <v>0</v>
      </c>
      <c r="H53" s="160"/>
      <c r="I53" s="159">
        <f>ROUND(E53*H53,2)</f>
        <v>0</v>
      </c>
      <c r="J53" s="160"/>
      <c r="K53" s="159">
        <f>ROUND(E53*J53,2)</f>
        <v>0</v>
      </c>
      <c r="L53" s="159">
        <v>21</v>
      </c>
      <c r="M53" s="159">
        <f>G53*(1+L53/100)</f>
        <v>0</v>
      </c>
      <c r="N53" s="158">
        <v>0</v>
      </c>
      <c r="O53" s="158">
        <f>ROUND(E53*N53,2)</f>
        <v>0</v>
      </c>
      <c r="P53" s="158">
        <v>0</v>
      </c>
      <c r="Q53" s="158">
        <f>ROUND(E53*P53,2)</f>
        <v>0</v>
      </c>
      <c r="R53" s="159"/>
      <c r="S53" s="159" t="s">
        <v>116</v>
      </c>
      <c r="T53" s="159" t="s">
        <v>116</v>
      </c>
      <c r="U53" s="159">
        <v>0.88400000000000001</v>
      </c>
      <c r="V53" s="159">
        <f>ROUND(E53*U53,2)</f>
        <v>1.84</v>
      </c>
      <c r="W53" s="159"/>
      <c r="X53" s="159" t="s">
        <v>117</v>
      </c>
      <c r="Y53" s="159" t="s">
        <v>118</v>
      </c>
      <c r="Z53" s="149"/>
      <c r="AA53" s="149"/>
      <c r="AB53" s="149"/>
      <c r="AC53" s="149"/>
      <c r="AD53" s="149"/>
      <c r="AE53" s="149"/>
      <c r="AF53" s="149"/>
      <c r="AG53" s="149" t="s">
        <v>119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2" x14ac:dyDescent="0.2">
      <c r="A54" s="156"/>
      <c r="B54" s="157"/>
      <c r="C54" s="186" t="s">
        <v>185</v>
      </c>
      <c r="D54" s="161"/>
      <c r="E54" s="162">
        <v>2.08</v>
      </c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9"/>
      <c r="AA54" s="149"/>
      <c r="AB54" s="149"/>
      <c r="AC54" s="149"/>
      <c r="AD54" s="149"/>
      <c r="AE54" s="149"/>
      <c r="AF54" s="149"/>
      <c r="AG54" s="149" t="s">
        <v>121</v>
      </c>
      <c r="AH54" s="149">
        <v>5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ht="22.5" outlineLevel="1" x14ac:dyDescent="0.2">
      <c r="A55" s="172">
        <v>22</v>
      </c>
      <c r="B55" s="173" t="s">
        <v>186</v>
      </c>
      <c r="C55" s="185" t="s">
        <v>187</v>
      </c>
      <c r="D55" s="174" t="s">
        <v>188</v>
      </c>
      <c r="E55" s="175">
        <v>6.5</v>
      </c>
      <c r="F55" s="176"/>
      <c r="G55" s="177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8">
        <v>0</v>
      </c>
      <c r="O55" s="158">
        <f>ROUND(E55*N55,2)</f>
        <v>0</v>
      </c>
      <c r="P55" s="158">
        <v>0</v>
      </c>
      <c r="Q55" s="158">
        <f>ROUND(E55*P55,2)</f>
        <v>0</v>
      </c>
      <c r="R55" s="159"/>
      <c r="S55" s="159" t="s">
        <v>169</v>
      </c>
      <c r="T55" s="159" t="s">
        <v>158</v>
      </c>
      <c r="U55" s="159">
        <v>0</v>
      </c>
      <c r="V55" s="159">
        <f>ROUND(E55*U55,2)</f>
        <v>0</v>
      </c>
      <c r="W55" s="159"/>
      <c r="X55" s="159" t="s">
        <v>117</v>
      </c>
      <c r="Y55" s="159" t="s">
        <v>118</v>
      </c>
      <c r="Z55" s="149"/>
      <c r="AA55" s="149"/>
      <c r="AB55" s="149"/>
      <c r="AC55" s="149"/>
      <c r="AD55" s="149"/>
      <c r="AE55" s="149"/>
      <c r="AF55" s="149"/>
      <c r="AG55" s="149" t="s">
        <v>119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2" x14ac:dyDescent="0.2">
      <c r="A56" s="156"/>
      <c r="B56" s="157"/>
      <c r="C56" s="186" t="s">
        <v>189</v>
      </c>
      <c r="D56" s="161"/>
      <c r="E56" s="162">
        <v>6.5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9"/>
      <c r="AA56" s="149"/>
      <c r="AB56" s="149"/>
      <c r="AC56" s="149"/>
      <c r="AD56" s="149"/>
      <c r="AE56" s="149"/>
      <c r="AF56" s="149"/>
      <c r="AG56" s="149" t="s">
        <v>121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72">
        <v>23</v>
      </c>
      <c r="B57" s="173" t="s">
        <v>190</v>
      </c>
      <c r="C57" s="185" t="s">
        <v>191</v>
      </c>
      <c r="D57" s="174" t="s">
        <v>188</v>
      </c>
      <c r="E57" s="175">
        <v>78</v>
      </c>
      <c r="F57" s="176"/>
      <c r="G57" s="177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21</v>
      </c>
      <c r="M57" s="159">
        <f>G57*(1+L57/100)</f>
        <v>0</v>
      </c>
      <c r="N57" s="158">
        <v>0</v>
      </c>
      <c r="O57" s="158">
        <f>ROUND(E57*N57,2)</f>
        <v>0</v>
      </c>
      <c r="P57" s="158">
        <v>0</v>
      </c>
      <c r="Q57" s="158">
        <f>ROUND(E57*P57,2)</f>
        <v>0</v>
      </c>
      <c r="R57" s="159"/>
      <c r="S57" s="159" t="s">
        <v>169</v>
      </c>
      <c r="T57" s="159" t="s">
        <v>158</v>
      </c>
      <c r="U57" s="159">
        <v>0</v>
      </c>
      <c r="V57" s="159">
        <f>ROUND(E57*U57,2)</f>
        <v>0</v>
      </c>
      <c r="W57" s="159"/>
      <c r="X57" s="159" t="s">
        <v>117</v>
      </c>
      <c r="Y57" s="159" t="s">
        <v>118</v>
      </c>
      <c r="Z57" s="149"/>
      <c r="AA57" s="149"/>
      <c r="AB57" s="149"/>
      <c r="AC57" s="149"/>
      <c r="AD57" s="149"/>
      <c r="AE57" s="149"/>
      <c r="AF57" s="149"/>
      <c r="AG57" s="149" t="s">
        <v>119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2" x14ac:dyDescent="0.2">
      <c r="A58" s="156"/>
      <c r="B58" s="157"/>
      <c r="C58" s="186" t="s">
        <v>177</v>
      </c>
      <c r="D58" s="161"/>
      <c r="E58" s="162">
        <v>78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9"/>
      <c r="AA58" s="149"/>
      <c r="AB58" s="149"/>
      <c r="AC58" s="149"/>
      <c r="AD58" s="149"/>
      <c r="AE58" s="149"/>
      <c r="AF58" s="149"/>
      <c r="AG58" s="149" t="s">
        <v>121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outlineLevel="1" x14ac:dyDescent="0.2">
      <c r="A59" s="172">
        <v>24</v>
      </c>
      <c r="B59" s="173" t="s">
        <v>192</v>
      </c>
      <c r="C59" s="185" t="s">
        <v>193</v>
      </c>
      <c r="D59" s="174" t="s">
        <v>124</v>
      </c>
      <c r="E59" s="175">
        <v>390</v>
      </c>
      <c r="F59" s="176"/>
      <c r="G59" s="177">
        <f>ROUND(E59*F59,2)</f>
        <v>0</v>
      </c>
      <c r="H59" s="160"/>
      <c r="I59" s="159">
        <f>ROUND(E59*H59,2)</f>
        <v>0</v>
      </c>
      <c r="J59" s="160"/>
      <c r="K59" s="159">
        <f>ROUND(E59*J59,2)</f>
        <v>0</v>
      </c>
      <c r="L59" s="159">
        <v>21</v>
      </c>
      <c r="M59" s="159">
        <f>G59*(1+L59/100)</f>
        <v>0</v>
      </c>
      <c r="N59" s="158">
        <v>0</v>
      </c>
      <c r="O59" s="158">
        <f>ROUND(E59*N59,2)</f>
        <v>0</v>
      </c>
      <c r="P59" s="158">
        <v>0</v>
      </c>
      <c r="Q59" s="158">
        <f>ROUND(E59*P59,2)</f>
        <v>0</v>
      </c>
      <c r="R59" s="159"/>
      <c r="S59" s="159" t="s">
        <v>169</v>
      </c>
      <c r="T59" s="159" t="s">
        <v>158</v>
      </c>
      <c r="U59" s="159">
        <v>0</v>
      </c>
      <c r="V59" s="159">
        <f>ROUND(E59*U59,2)</f>
        <v>0</v>
      </c>
      <c r="W59" s="159"/>
      <c r="X59" s="159" t="s">
        <v>117</v>
      </c>
      <c r="Y59" s="159" t="s">
        <v>118</v>
      </c>
      <c r="Z59" s="149"/>
      <c r="AA59" s="149"/>
      <c r="AB59" s="149"/>
      <c r="AC59" s="149"/>
      <c r="AD59" s="149"/>
      <c r="AE59" s="149"/>
      <c r="AF59" s="149"/>
      <c r="AG59" s="149" t="s">
        <v>119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2" x14ac:dyDescent="0.2">
      <c r="A60" s="156"/>
      <c r="B60" s="157"/>
      <c r="C60" s="186" t="s">
        <v>194</v>
      </c>
      <c r="D60" s="161"/>
      <c r="E60" s="162">
        <v>390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9"/>
      <c r="AA60" s="149"/>
      <c r="AB60" s="149"/>
      <c r="AC60" s="149"/>
      <c r="AD60" s="149"/>
      <c r="AE60" s="149"/>
      <c r="AF60" s="149"/>
      <c r="AG60" s="149" t="s">
        <v>121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2">
        <v>25</v>
      </c>
      <c r="B61" s="173" t="s">
        <v>195</v>
      </c>
      <c r="C61" s="185" t="s">
        <v>196</v>
      </c>
      <c r="D61" s="174" t="s">
        <v>197</v>
      </c>
      <c r="E61" s="175">
        <v>1</v>
      </c>
      <c r="F61" s="176"/>
      <c r="G61" s="177">
        <f>ROUND(E61*F61,2)</f>
        <v>0</v>
      </c>
      <c r="H61" s="160"/>
      <c r="I61" s="159">
        <f>ROUND(E61*H61,2)</f>
        <v>0</v>
      </c>
      <c r="J61" s="160"/>
      <c r="K61" s="159">
        <f>ROUND(E61*J61,2)</f>
        <v>0</v>
      </c>
      <c r="L61" s="159">
        <v>21</v>
      </c>
      <c r="M61" s="159">
        <f>G61*(1+L61/100)</f>
        <v>0</v>
      </c>
      <c r="N61" s="158">
        <v>0</v>
      </c>
      <c r="O61" s="158">
        <f>ROUND(E61*N61,2)</f>
        <v>0</v>
      </c>
      <c r="P61" s="158">
        <v>0</v>
      </c>
      <c r="Q61" s="158">
        <f>ROUND(E61*P61,2)</f>
        <v>0</v>
      </c>
      <c r="R61" s="159"/>
      <c r="S61" s="159" t="s">
        <v>169</v>
      </c>
      <c r="T61" s="159" t="s">
        <v>158</v>
      </c>
      <c r="U61" s="159">
        <v>0</v>
      </c>
      <c r="V61" s="159">
        <f>ROUND(E61*U61,2)</f>
        <v>0</v>
      </c>
      <c r="W61" s="159"/>
      <c r="X61" s="159" t="s">
        <v>117</v>
      </c>
      <c r="Y61" s="159" t="s">
        <v>118</v>
      </c>
      <c r="Z61" s="149"/>
      <c r="AA61" s="149"/>
      <c r="AB61" s="149"/>
      <c r="AC61" s="149"/>
      <c r="AD61" s="149"/>
      <c r="AE61" s="149"/>
      <c r="AF61" s="149"/>
      <c r="AG61" s="149" t="s">
        <v>119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67.5" outlineLevel="2" x14ac:dyDescent="0.2">
      <c r="A62" s="156"/>
      <c r="B62" s="157"/>
      <c r="C62" s="186" t="s">
        <v>198</v>
      </c>
      <c r="D62" s="161"/>
      <c r="E62" s="162">
        <v>1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9"/>
      <c r="AA62" s="149"/>
      <c r="AB62" s="149"/>
      <c r="AC62" s="149"/>
      <c r="AD62" s="149"/>
      <c r="AE62" s="149"/>
      <c r="AF62" s="149"/>
      <c r="AG62" s="149" t="s">
        <v>121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ht="22.5" outlineLevel="1" x14ac:dyDescent="0.2">
      <c r="A63" s="178">
        <v>26</v>
      </c>
      <c r="B63" s="179" t="s">
        <v>199</v>
      </c>
      <c r="C63" s="187" t="s">
        <v>200</v>
      </c>
      <c r="D63" s="180" t="s">
        <v>124</v>
      </c>
      <c r="E63" s="181">
        <v>26</v>
      </c>
      <c r="F63" s="182"/>
      <c r="G63" s="183">
        <f>ROUND(E63*F63,2)</f>
        <v>0</v>
      </c>
      <c r="H63" s="160"/>
      <c r="I63" s="159">
        <f>ROUND(E63*H63,2)</f>
        <v>0</v>
      </c>
      <c r="J63" s="160"/>
      <c r="K63" s="159">
        <f>ROUND(E63*J63,2)</f>
        <v>0</v>
      </c>
      <c r="L63" s="159">
        <v>21</v>
      </c>
      <c r="M63" s="159">
        <f>G63*(1+L63/100)</f>
        <v>0</v>
      </c>
      <c r="N63" s="158">
        <v>0</v>
      </c>
      <c r="O63" s="158">
        <f>ROUND(E63*N63,2)</f>
        <v>0</v>
      </c>
      <c r="P63" s="158">
        <v>0</v>
      </c>
      <c r="Q63" s="158">
        <f>ROUND(E63*P63,2)</f>
        <v>0</v>
      </c>
      <c r="R63" s="159"/>
      <c r="S63" s="159" t="s">
        <v>169</v>
      </c>
      <c r="T63" s="159" t="s">
        <v>158</v>
      </c>
      <c r="U63" s="159">
        <v>0.03</v>
      </c>
      <c r="V63" s="159">
        <f>ROUND(E63*U63,2)</f>
        <v>0.78</v>
      </c>
      <c r="W63" s="159"/>
      <c r="X63" s="159" t="s">
        <v>117</v>
      </c>
      <c r="Y63" s="159" t="s">
        <v>118</v>
      </c>
      <c r="Z63" s="149"/>
      <c r="AA63" s="149"/>
      <c r="AB63" s="149"/>
      <c r="AC63" s="149"/>
      <c r="AD63" s="149"/>
      <c r="AE63" s="149"/>
      <c r="AF63" s="149"/>
      <c r="AG63" s="149" t="s">
        <v>119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72">
        <v>27</v>
      </c>
      <c r="B64" s="173" t="s">
        <v>201</v>
      </c>
      <c r="C64" s="185" t="s">
        <v>202</v>
      </c>
      <c r="D64" s="174" t="s">
        <v>124</v>
      </c>
      <c r="E64" s="175">
        <v>10</v>
      </c>
      <c r="F64" s="176"/>
      <c r="G64" s="177">
        <f>ROUND(E64*F64,2)</f>
        <v>0</v>
      </c>
      <c r="H64" s="160"/>
      <c r="I64" s="159">
        <f>ROUND(E64*H64,2)</f>
        <v>0</v>
      </c>
      <c r="J64" s="160"/>
      <c r="K64" s="159">
        <f>ROUND(E64*J64,2)</f>
        <v>0</v>
      </c>
      <c r="L64" s="159">
        <v>21</v>
      </c>
      <c r="M64" s="159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9"/>
      <c r="S64" s="159" t="s">
        <v>169</v>
      </c>
      <c r="T64" s="159" t="s">
        <v>158</v>
      </c>
      <c r="U64" s="159">
        <v>0</v>
      </c>
      <c r="V64" s="159">
        <f>ROUND(E64*U64,2)</f>
        <v>0</v>
      </c>
      <c r="W64" s="159"/>
      <c r="X64" s="159" t="s">
        <v>203</v>
      </c>
      <c r="Y64" s="159" t="s">
        <v>118</v>
      </c>
      <c r="Z64" s="149"/>
      <c r="AA64" s="149"/>
      <c r="AB64" s="149"/>
      <c r="AC64" s="149"/>
      <c r="AD64" s="149"/>
      <c r="AE64" s="149"/>
      <c r="AF64" s="149"/>
      <c r="AG64" s="149" t="s">
        <v>204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2" x14ac:dyDescent="0.2">
      <c r="A65" s="156"/>
      <c r="B65" s="157"/>
      <c r="C65" s="186" t="s">
        <v>205</v>
      </c>
      <c r="D65" s="161"/>
      <c r="E65" s="162">
        <v>10</v>
      </c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9"/>
      <c r="AA65" s="149"/>
      <c r="AB65" s="149"/>
      <c r="AC65" s="149"/>
      <c r="AD65" s="149"/>
      <c r="AE65" s="149"/>
      <c r="AF65" s="149"/>
      <c r="AG65" s="149" t="s">
        <v>121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72">
        <v>28</v>
      </c>
      <c r="B66" s="173" t="s">
        <v>206</v>
      </c>
      <c r="C66" s="185" t="s">
        <v>207</v>
      </c>
      <c r="D66" s="174" t="s">
        <v>124</v>
      </c>
      <c r="E66" s="175">
        <v>8</v>
      </c>
      <c r="F66" s="176"/>
      <c r="G66" s="177">
        <f>ROUND(E66*F66,2)</f>
        <v>0</v>
      </c>
      <c r="H66" s="160"/>
      <c r="I66" s="159">
        <f>ROUND(E66*H66,2)</f>
        <v>0</v>
      </c>
      <c r="J66" s="160"/>
      <c r="K66" s="159">
        <f>ROUND(E66*J66,2)</f>
        <v>0</v>
      </c>
      <c r="L66" s="159">
        <v>21</v>
      </c>
      <c r="M66" s="159">
        <f>G66*(1+L66/100)</f>
        <v>0</v>
      </c>
      <c r="N66" s="158">
        <v>2.9999999999999997E-4</v>
      </c>
      <c r="O66" s="158">
        <f>ROUND(E66*N66,2)</f>
        <v>0</v>
      </c>
      <c r="P66" s="158">
        <v>0</v>
      </c>
      <c r="Q66" s="158">
        <f>ROUND(E66*P66,2)</f>
        <v>0</v>
      </c>
      <c r="R66" s="159"/>
      <c r="S66" s="159" t="s">
        <v>169</v>
      </c>
      <c r="T66" s="159" t="s">
        <v>158</v>
      </c>
      <c r="U66" s="159">
        <v>0</v>
      </c>
      <c r="V66" s="159">
        <f>ROUND(E66*U66,2)</f>
        <v>0</v>
      </c>
      <c r="W66" s="159"/>
      <c r="X66" s="159" t="s">
        <v>203</v>
      </c>
      <c r="Y66" s="159" t="s">
        <v>118</v>
      </c>
      <c r="Z66" s="149"/>
      <c r="AA66" s="149"/>
      <c r="AB66" s="149"/>
      <c r="AC66" s="149"/>
      <c r="AD66" s="149"/>
      <c r="AE66" s="149"/>
      <c r="AF66" s="149"/>
      <c r="AG66" s="149" t="s">
        <v>204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2" x14ac:dyDescent="0.2">
      <c r="A67" s="156"/>
      <c r="B67" s="157"/>
      <c r="C67" s="186" t="s">
        <v>208</v>
      </c>
      <c r="D67" s="161"/>
      <c r="E67" s="162">
        <v>8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9"/>
      <c r="AA67" s="149"/>
      <c r="AB67" s="149"/>
      <c r="AC67" s="149"/>
      <c r="AD67" s="149"/>
      <c r="AE67" s="149"/>
      <c r="AF67" s="149"/>
      <c r="AG67" s="149" t="s">
        <v>121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ht="22.5" outlineLevel="1" x14ac:dyDescent="0.2">
      <c r="A68" s="172">
        <v>29</v>
      </c>
      <c r="B68" s="173" t="s">
        <v>209</v>
      </c>
      <c r="C68" s="185" t="s">
        <v>210</v>
      </c>
      <c r="D68" s="174" t="s">
        <v>124</v>
      </c>
      <c r="E68" s="175">
        <v>8</v>
      </c>
      <c r="F68" s="176"/>
      <c r="G68" s="177">
        <f>ROUND(E68*F68,2)</f>
        <v>0</v>
      </c>
      <c r="H68" s="160"/>
      <c r="I68" s="159">
        <f>ROUND(E68*H68,2)</f>
        <v>0</v>
      </c>
      <c r="J68" s="160"/>
      <c r="K68" s="159">
        <f>ROUND(E68*J68,2)</f>
        <v>0</v>
      </c>
      <c r="L68" s="159">
        <v>21</v>
      </c>
      <c r="M68" s="159">
        <f>G68*(1+L68/100)</f>
        <v>0</v>
      </c>
      <c r="N68" s="158">
        <v>0</v>
      </c>
      <c r="O68" s="158">
        <f>ROUND(E68*N68,2)</f>
        <v>0</v>
      </c>
      <c r="P68" s="158">
        <v>0</v>
      </c>
      <c r="Q68" s="158">
        <f>ROUND(E68*P68,2)</f>
        <v>0</v>
      </c>
      <c r="R68" s="159"/>
      <c r="S68" s="159" t="s">
        <v>169</v>
      </c>
      <c r="T68" s="159" t="s">
        <v>158</v>
      </c>
      <c r="U68" s="159">
        <v>0</v>
      </c>
      <c r="V68" s="159">
        <f>ROUND(E68*U68,2)</f>
        <v>0</v>
      </c>
      <c r="W68" s="159"/>
      <c r="X68" s="159" t="s">
        <v>203</v>
      </c>
      <c r="Y68" s="159" t="s">
        <v>118</v>
      </c>
      <c r="Z68" s="149"/>
      <c r="AA68" s="149"/>
      <c r="AB68" s="149"/>
      <c r="AC68" s="149"/>
      <c r="AD68" s="149"/>
      <c r="AE68" s="149"/>
      <c r="AF68" s="149"/>
      <c r="AG68" s="149" t="s">
        <v>204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2" x14ac:dyDescent="0.2">
      <c r="A69" s="156"/>
      <c r="B69" s="157"/>
      <c r="C69" s="186" t="s">
        <v>208</v>
      </c>
      <c r="D69" s="161"/>
      <c r="E69" s="162">
        <v>8</v>
      </c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9"/>
      <c r="AA69" s="149"/>
      <c r="AB69" s="149"/>
      <c r="AC69" s="149"/>
      <c r="AD69" s="149"/>
      <c r="AE69" s="149"/>
      <c r="AF69" s="149"/>
      <c r="AG69" s="149" t="s">
        <v>121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72">
        <v>30</v>
      </c>
      <c r="B70" s="173" t="s">
        <v>211</v>
      </c>
      <c r="C70" s="185" t="s">
        <v>212</v>
      </c>
      <c r="D70" s="174" t="s">
        <v>130</v>
      </c>
      <c r="E70" s="175">
        <v>1.82</v>
      </c>
      <c r="F70" s="176"/>
      <c r="G70" s="177">
        <f>ROUND(E70*F70,2)</f>
        <v>0</v>
      </c>
      <c r="H70" s="160"/>
      <c r="I70" s="159">
        <f>ROUND(E70*H70,2)</f>
        <v>0</v>
      </c>
      <c r="J70" s="160"/>
      <c r="K70" s="159">
        <f>ROUND(E70*J70,2)</f>
        <v>0</v>
      </c>
      <c r="L70" s="159">
        <v>21</v>
      </c>
      <c r="M70" s="159">
        <f>G70*(1+L70/100)</f>
        <v>0</v>
      </c>
      <c r="N70" s="158">
        <v>0.6</v>
      </c>
      <c r="O70" s="158">
        <f>ROUND(E70*N70,2)</f>
        <v>1.0900000000000001</v>
      </c>
      <c r="P70" s="158">
        <v>0</v>
      </c>
      <c r="Q70" s="158">
        <f>ROUND(E70*P70,2)</f>
        <v>0</v>
      </c>
      <c r="R70" s="159" t="s">
        <v>213</v>
      </c>
      <c r="S70" s="159" t="s">
        <v>116</v>
      </c>
      <c r="T70" s="159" t="s">
        <v>116</v>
      </c>
      <c r="U70" s="159">
        <v>0</v>
      </c>
      <c r="V70" s="159">
        <f>ROUND(E70*U70,2)</f>
        <v>0</v>
      </c>
      <c r="W70" s="159"/>
      <c r="X70" s="159" t="s">
        <v>203</v>
      </c>
      <c r="Y70" s="159" t="s">
        <v>118</v>
      </c>
      <c r="Z70" s="149"/>
      <c r="AA70" s="149"/>
      <c r="AB70" s="149"/>
      <c r="AC70" s="149"/>
      <c r="AD70" s="149"/>
      <c r="AE70" s="149"/>
      <c r="AF70" s="149"/>
      <c r="AG70" s="149" t="s">
        <v>204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2" x14ac:dyDescent="0.2">
      <c r="A71" s="156"/>
      <c r="B71" s="157"/>
      <c r="C71" s="186" t="s">
        <v>214</v>
      </c>
      <c r="D71" s="161"/>
      <c r="E71" s="162">
        <v>1.82</v>
      </c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9"/>
      <c r="AA71" s="149"/>
      <c r="AB71" s="149"/>
      <c r="AC71" s="149"/>
      <c r="AD71" s="149"/>
      <c r="AE71" s="149"/>
      <c r="AF71" s="149"/>
      <c r="AG71" s="149" t="s">
        <v>121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72">
        <v>31</v>
      </c>
      <c r="B72" s="173" t="s">
        <v>215</v>
      </c>
      <c r="C72" s="185" t="s">
        <v>216</v>
      </c>
      <c r="D72" s="174" t="s">
        <v>124</v>
      </c>
      <c r="E72" s="175">
        <v>78</v>
      </c>
      <c r="F72" s="176"/>
      <c r="G72" s="177">
        <f>ROUND(E72*F72,2)</f>
        <v>0</v>
      </c>
      <c r="H72" s="160"/>
      <c r="I72" s="159">
        <f>ROUND(E72*H72,2)</f>
        <v>0</v>
      </c>
      <c r="J72" s="160"/>
      <c r="K72" s="159">
        <f>ROUND(E72*J72,2)</f>
        <v>0</v>
      </c>
      <c r="L72" s="159">
        <v>21</v>
      </c>
      <c r="M72" s="159">
        <f>G72*(1+L72/100)</f>
        <v>0</v>
      </c>
      <c r="N72" s="158">
        <v>8.2000000000000007E-3</v>
      </c>
      <c r="O72" s="158">
        <f>ROUND(E72*N72,2)</f>
        <v>0.64</v>
      </c>
      <c r="P72" s="158">
        <v>0</v>
      </c>
      <c r="Q72" s="158">
        <f>ROUND(E72*P72,2)</f>
        <v>0</v>
      </c>
      <c r="R72" s="159" t="s">
        <v>213</v>
      </c>
      <c r="S72" s="159" t="s">
        <v>116</v>
      </c>
      <c r="T72" s="159" t="s">
        <v>116</v>
      </c>
      <c r="U72" s="159">
        <v>0</v>
      </c>
      <c r="V72" s="159">
        <f>ROUND(E72*U72,2)</f>
        <v>0</v>
      </c>
      <c r="W72" s="159"/>
      <c r="X72" s="159" t="s">
        <v>203</v>
      </c>
      <c r="Y72" s="159" t="s">
        <v>118</v>
      </c>
      <c r="Z72" s="149"/>
      <c r="AA72" s="149"/>
      <c r="AB72" s="149"/>
      <c r="AC72" s="149"/>
      <c r="AD72" s="149"/>
      <c r="AE72" s="149"/>
      <c r="AF72" s="149"/>
      <c r="AG72" s="149" t="s">
        <v>204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2" x14ac:dyDescent="0.2">
      <c r="A73" s="156"/>
      <c r="B73" s="157"/>
      <c r="C73" s="186" t="s">
        <v>177</v>
      </c>
      <c r="D73" s="161"/>
      <c r="E73" s="162">
        <v>78</v>
      </c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59"/>
      <c r="Z73" s="149"/>
      <c r="AA73" s="149"/>
      <c r="AB73" s="149"/>
      <c r="AC73" s="149"/>
      <c r="AD73" s="149"/>
      <c r="AE73" s="149"/>
      <c r="AF73" s="149"/>
      <c r="AG73" s="149" t="s">
        <v>121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x14ac:dyDescent="0.2">
      <c r="A74" s="165" t="s">
        <v>111</v>
      </c>
      <c r="B74" s="166" t="s">
        <v>73</v>
      </c>
      <c r="C74" s="184" t="s">
        <v>74</v>
      </c>
      <c r="D74" s="167"/>
      <c r="E74" s="168"/>
      <c r="F74" s="169"/>
      <c r="G74" s="170">
        <f>SUMIF(AG75:AG78,"&lt;&gt;NOR",G75:G78)</f>
        <v>0</v>
      </c>
      <c r="H74" s="164"/>
      <c r="I74" s="164">
        <f>SUM(I75:I78)</f>
        <v>0</v>
      </c>
      <c r="J74" s="164"/>
      <c r="K74" s="164">
        <f>SUM(K75:K78)</f>
        <v>0</v>
      </c>
      <c r="L74" s="164"/>
      <c r="M74" s="164">
        <f>SUM(M75:M78)</f>
        <v>0</v>
      </c>
      <c r="N74" s="163"/>
      <c r="O74" s="163">
        <f>SUM(O75:O78)</f>
        <v>1589.88</v>
      </c>
      <c r="P74" s="163"/>
      <c r="Q74" s="163">
        <f>SUM(Q75:Q78)</f>
        <v>0</v>
      </c>
      <c r="R74" s="164"/>
      <c r="S74" s="164"/>
      <c r="T74" s="164"/>
      <c r="U74" s="164"/>
      <c r="V74" s="164">
        <f>SUM(V75:V78)</f>
        <v>138.25</v>
      </c>
      <c r="W74" s="164"/>
      <c r="X74" s="164"/>
      <c r="Y74" s="164"/>
      <c r="AG74" t="s">
        <v>112</v>
      </c>
    </row>
    <row r="75" spans="1:60" ht="22.5" outlineLevel="1" x14ac:dyDescent="0.2">
      <c r="A75" s="172">
        <v>32</v>
      </c>
      <c r="B75" s="173" t="s">
        <v>217</v>
      </c>
      <c r="C75" s="185" t="s">
        <v>218</v>
      </c>
      <c r="D75" s="174" t="s">
        <v>115</v>
      </c>
      <c r="E75" s="175">
        <v>2765</v>
      </c>
      <c r="F75" s="176"/>
      <c r="G75" s="177">
        <f>ROUND(E75*F75,2)</f>
        <v>0</v>
      </c>
      <c r="H75" s="160"/>
      <c r="I75" s="159">
        <f>ROUND(E75*H75,2)</f>
        <v>0</v>
      </c>
      <c r="J75" s="160"/>
      <c r="K75" s="159">
        <f>ROUND(E75*J75,2)</f>
        <v>0</v>
      </c>
      <c r="L75" s="159">
        <v>21</v>
      </c>
      <c r="M75" s="159">
        <f>G75*(1+L75/100)</f>
        <v>0</v>
      </c>
      <c r="N75" s="158">
        <v>0.23</v>
      </c>
      <c r="O75" s="158">
        <f>ROUND(E75*N75,2)</f>
        <v>635.95000000000005</v>
      </c>
      <c r="P75" s="158">
        <v>0</v>
      </c>
      <c r="Q75" s="158">
        <f>ROUND(E75*P75,2)</f>
        <v>0</v>
      </c>
      <c r="R75" s="159"/>
      <c r="S75" s="159" t="s">
        <v>169</v>
      </c>
      <c r="T75" s="159" t="s">
        <v>158</v>
      </c>
      <c r="U75" s="159">
        <v>0.02</v>
      </c>
      <c r="V75" s="159">
        <f>ROUND(E75*U75,2)</f>
        <v>55.3</v>
      </c>
      <c r="W75" s="159"/>
      <c r="X75" s="159" t="s">
        <v>117</v>
      </c>
      <c r="Y75" s="159" t="s">
        <v>118</v>
      </c>
      <c r="Z75" s="149"/>
      <c r="AA75" s="149"/>
      <c r="AB75" s="149"/>
      <c r="AC75" s="149"/>
      <c r="AD75" s="149"/>
      <c r="AE75" s="149"/>
      <c r="AF75" s="149"/>
      <c r="AG75" s="149" t="s">
        <v>119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2" x14ac:dyDescent="0.2">
      <c r="A76" s="156"/>
      <c r="B76" s="157"/>
      <c r="C76" s="186" t="s">
        <v>151</v>
      </c>
      <c r="D76" s="161"/>
      <c r="E76" s="162">
        <v>2765</v>
      </c>
      <c r="F76" s="159"/>
      <c r="G76" s="159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9"/>
      <c r="AA76" s="149"/>
      <c r="AB76" s="149"/>
      <c r="AC76" s="149"/>
      <c r="AD76" s="149"/>
      <c r="AE76" s="149"/>
      <c r="AF76" s="149"/>
      <c r="AG76" s="149" t="s">
        <v>121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1" x14ac:dyDescent="0.2">
      <c r="A77" s="172">
        <v>33</v>
      </c>
      <c r="B77" s="173" t="s">
        <v>219</v>
      </c>
      <c r="C77" s="185" t="s">
        <v>220</v>
      </c>
      <c r="D77" s="174" t="s">
        <v>115</v>
      </c>
      <c r="E77" s="175">
        <v>2765</v>
      </c>
      <c r="F77" s="176"/>
      <c r="G77" s="177">
        <f>ROUND(E77*F77,2)</f>
        <v>0</v>
      </c>
      <c r="H77" s="160"/>
      <c r="I77" s="159">
        <f>ROUND(E77*H77,2)</f>
        <v>0</v>
      </c>
      <c r="J77" s="160"/>
      <c r="K77" s="159">
        <f>ROUND(E77*J77,2)</f>
        <v>0</v>
      </c>
      <c r="L77" s="159">
        <v>21</v>
      </c>
      <c r="M77" s="159">
        <f>G77*(1+L77/100)</f>
        <v>0</v>
      </c>
      <c r="N77" s="158">
        <v>0.34499999999999997</v>
      </c>
      <c r="O77" s="158">
        <f>ROUND(E77*N77,2)</f>
        <v>953.93</v>
      </c>
      <c r="P77" s="158">
        <v>0</v>
      </c>
      <c r="Q77" s="158">
        <f>ROUND(E77*P77,2)</f>
        <v>0</v>
      </c>
      <c r="R77" s="159"/>
      <c r="S77" s="159" t="s">
        <v>169</v>
      </c>
      <c r="T77" s="159" t="s">
        <v>158</v>
      </c>
      <c r="U77" s="159">
        <v>0.03</v>
      </c>
      <c r="V77" s="159">
        <f>ROUND(E77*U77,2)</f>
        <v>82.95</v>
      </c>
      <c r="W77" s="159"/>
      <c r="X77" s="159" t="s">
        <v>117</v>
      </c>
      <c r="Y77" s="159" t="s">
        <v>118</v>
      </c>
      <c r="Z77" s="149"/>
      <c r="AA77" s="149"/>
      <c r="AB77" s="149"/>
      <c r="AC77" s="149"/>
      <c r="AD77" s="149"/>
      <c r="AE77" s="149"/>
      <c r="AF77" s="149"/>
      <c r="AG77" s="149" t="s">
        <v>119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2" x14ac:dyDescent="0.2">
      <c r="A78" s="156"/>
      <c r="B78" s="157"/>
      <c r="C78" s="186" t="s">
        <v>151</v>
      </c>
      <c r="D78" s="161"/>
      <c r="E78" s="162">
        <v>2765</v>
      </c>
      <c r="F78" s="159"/>
      <c r="G78" s="159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59"/>
      <c r="Z78" s="149"/>
      <c r="AA78" s="149"/>
      <c r="AB78" s="149"/>
      <c r="AC78" s="149"/>
      <c r="AD78" s="149"/>
      <c r="AE78" s="149"/>
      <c r="AF78" s="149"/>
      <c r="AG78" s="149" t="s">
        <v>121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x14ac:dyDescent="0.2">
      <c r="A79" s="165" t="s">
        <v>111</v>
      </c>
      <c r="B79" s="166" t="s">
        <v>75</v>
      </c>
      <c r="C79" s="184" t="s">
        <v>76</v>
      </c>
      <c r="D79" s="167"/>
      <c r="E79" s="168"/>
      <c r="F79" s="169"/>
      <c r="G79" s="170">
        <f>SUMIF(AG80:AG80,"&lt;&gt;NOR",G80:G80)</f>
        <v>0</v>
      </c>
      <c r="H79" s="164"/>
      <c r="I79" s="164">
        <f>SUM(I80:I80)</f>
        <v>0</v>
      </c>
      <c r="J79" s="164"/>
      <c r="K79" s="164">
        <f>SUM(K80:K80)</f>
        <v>0</v>
      </c>
      <c r="L79" s="164"/>
      <c r="M79" s="164">
        <f>SUM(M80:M80)</f>
        <v>0</v>
      </c>
      <c r="N79" s="163"/>
      <c r="O79" s="163">
        <f>SUM(O80:O80)</f>
        <v>0</v>
      </c>
      <c r="P79" s="163"/>
      <c r="Q79" s="163">
        <f>SUM(Q80:Q80)</f>
        <v>0</v>
      </c>
      <c r="R79" s="164"/>
      <c r="S79" s="164"/>
      <c r="T79" s="164"/>
      <c r="U79" s="164"/>
      <c r="V79" s="164">
        <f>SUM(V80:V80)</f>
        <v>119.37</v>
      </c>
      <c r="W79" s="164"/>
      <c r="X79" s="164"/>
      <c r="Y79" s="164"/>
      <c r="AG79" t="s">
        <v>112</v>
      </c>
    </row>
    <row r="80" spans="1:60" outlineLevel="1" x14ac:dyDescent="0.2">
      <c r="A80" s="178">
        <v>34</v>
      </c>
      <c r="B80" s="179" t="s">
        <v>221</v>
      </c>
      <c r="C80" s="187" t="s">
        <v>222</v>
      </c>
      <c r="D80" s="180" t="s">
        <v>223</v>
      </c>
      <c r="E80" s="181">
        <v>1591.6539299999999</v>
      </c>
      <c r="F80" s="182"/>
      <c r="G80" s="183">
        <f>ROUND(E80*F80,2)</f>
        <v>0</v>
      </c>
      <c r="H80" s="160"/>
      <c r="I80" s="159">
        <f>ROUND(E80*H80,2)</f>
        <v>0</v>
      </c>
      <c r="J80" s="160"/>
      <c r="K80" s="159">
        <f>ROUND(E80*J80,2)</f>
        <v>0</v>
      </c>
      <c r="L80" s="159">
        <v>21</v>
      </c>
      <c r="M80" s="159">
        <f>G80*(1+L80/100)</f>
        <v>0</v>
      </c>
      <c r="N80" s="158">
        <v>0</v>
      </c>
      <c r="O80" s="158">
        <f>ROUND(E80*N80,2)</f>
        <v>0</v>
      </c>
      <c r="P80" s="158">
        <v>0</v>
      </c>
      <c r="Q80" s="158">
        <f>ROUND(E80*P80,2)</f>
        <v>0</v>
      </c>
      <c r="R80" s="159"/>
      <c r="S80" s="159" t="s">
        <v>116</v>
      </c>
      <c r="T80" s="159" t="s">
        <v>116</v>
      </c>
      <c r="U80" s="159">
        <v>7.4999999999999997E-2</v>
      </c>
      <c r="V80" s="159">
        <f>ROUND(E80*U80,2)</f>
        <v>119.37</v>
      </c>
      <c r="W80" s="159"/>
      <c r="X80" s="159" t="s">
        <v>224</v>
      </c>
      <c r="Y80" s="159" t="s">
        <v>118</v>
      </c>
      <c r="Z80" s="149"/>
      <c r="AA80" s="149"/>
      <c r="AB80" s="149"/>
      <c r="AC80" s="149"/>
      <c r="AD80" s="149"/>
      <c r="AE80" s="149"/>
      <c r="AF80" s="149"/>
      <c r="AG80" s="149" t="s">
        <v>225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x14ac:dyDescent="0.2">
      <c r="A81" s="165" t="s">
        <v>111</v>
      </c>
      <c r="B81" s="166" t="s">
        <v>77</v>
      </c>
      <c r="C81" s="184" t="s">
        <v>78</v>
      </c>
      <c r="D81" s="167"/>
      <c r="E81" s="168"/>
      <c r="F81" s="169"/>
      <c r="G81" s="170">
        <f>SUMIF(AG82:AG127,"&lt;&gt;NOR",G82:G127)</f>
        <v>0</v>
      </c>
      <c r="H81" s="164"/>
      <c r="I81" s="164">
        <f>SUM(I82:I127)</f>
        <v>0</v>
      </c>
      <c r="J81" s="164"/>
      <c r="K81" s="164">
        <f>SUM(K82:K127)</f>
        <v>0</v>
      </c>
      <c r="L81" s="164"/>
      <c r="M81" s="164">
        <f>SUM(M82:M127)</f>
        <v>0</v>
      </c>
      <c r="N81" s="163"/>
      <c r="O81" s="163">
        <f>SUM(O82:O127)</f>
        <v>0.91000000000000014</v>
      </c>
      <c r="P81" s="163"/>
      <c r="Q81" s="163">
        <f>SUM(Q82:Q127)</f>
        <v>0</v>
      </c>
      <c r="R81" s="164"/>
      <c r="S81" s="164"/>
      <c r="T81" s="164"/>
      <c r="U81" s="164"/>
      <c r="V81" s="164">
        <f>SUM(V82:V127)</f>
        <v>181.19</v>
      </c>
      <c r="W81" s="164"/>
      <c r="X81" s="164"/>
      <c r="Y81" s="164"/>
      <c r="AG81" t="s">
        <v>112</v>
      </c>
    </row>
    <row r="82" spans="1:60" outlineLevel="1" x14ac:dyDescent="0.2">
      <c r="A82" s="172">
        <v>35</v>
      </c>
      <c r="B82" s="173" t="s">
        <v>226</v>
      </c>
      <c r="C82" s="185" t="s">
        <v>227</v>
      </c>
      <c r="D82" s="174" t="s">
        <v>124</v>
      </c>
      <c r="E82" s="175">
        <v>16</v>
      </c>
      <c r="F82" s="176"/>
      <c r="G82" s="177">
        <f>ROUND(E82*F82,2)</f>
        <v>0</v>
      </c>
      <c r="H82" s="160"/>
      <c r="I82" s="159">
        <f>ROUND(E82*H82,2)</f>
        <v>0</v>
      </c>
      <c r="J82" s="160"/>
      <c r="K82" s="159">
        <f>ROUND(E82*J82,2)</f>
        <v>0</v>
      </c>
      <c r="L82" s="159">
        <v>21</v>
      </c>
      <c r="M82" s="159">
        <f>G82*(1+L82/100)</f>
        <v>0</v>
      </c>
      <c r="N82" s="158">
        <v>0</v>
      </c>
      <c r="O82" s="158">
        <f>ROUND(E82*N82,2)</f>
        <v>0</v>
      </c>
      <c r="P82" s="158">
        <v>0</v>
      </c>
      <c r="Q82" s="158">
        <f>ROUND(E82*P82,2)</f>
        <v>0</v>
      </c>
      <c r="R82" s="159"/>
      <c r="S82" s="159" t="s">
        <v>116</v>
      </c>
      <c r="T82" s="159" t="s">
        <v>116</v>
      </c>
      <c r="U82" s="159">
        <v>4.0058299999999996</v>
      </c>
      <c r="V82" s="159">
        <f>ROUND(E82*U82,2)</f>
        <v>64.09</v>
      </c>
      <c r="W82" s="159"/>
      <c r="X82" s="159" t="s">
        <v>117</v>
      </c>
      <c r="Y82" s="159" t="s">
        <v>118</v>
      </c>
      <c r="Z82" s="149"/>
      <c r="AA82" s="149"/>
      <c r="AB82" s="149"/>
      <c r="AC82" s="149"/>
      <c r="AD82" s="149"/>
      <c r="AE82" s="149"/>
      <c r="AF82" s="149"/>
      <c r="AG82" s="149" t="s">
        <v>119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2" x14ac:dyDescent="0.2">
      <c r="A83" s="156"/>
      <c r="B83" s="157"/>
      <c r="C83" s="186" t="s">
        <v>228</v>
      </c>
      <c r="D83" s="161"/>
      <c r="E83" s="162">
        <v>12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9"/>
      <c r="AA83" s="149"/>
      <c r="AB83" s="149"/>
      <c r="AC83" s="149"/>
      <c r="AD83" s="149"/>
      <c r="AE83" s="149"/>
      <c r="AF83" s="149"/>
      <c r="AG83" s="149" t="s">
        <v>121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3" x14ac:dyDescent="0.2">
      <c r="A84" s="156"/>
      <c r="B84" s="157"/>
      <c r="C84" s="186" t="s">
        <v>229</v>
      </c>
      <c r="D84" s="161"/>
      <c r="E84" s="162">
        <v>4</v>
      </c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9"/>
      <c r="AA84" s="149"/>
      <c r="AB84" s="149"/>
      <c r="AC84" s="149"/>
      <c r="AD84" s="149"/>
      <c r="AE84" s="149"/>
      <c r="AF84" s="149"/>
      <c r="AG84" s="149" t="s">
        <v>121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72">
        <v>36</v>
      </c>
      <c r="B85" s="173" t="s">
        <v>230</v>
      </c>
      <c r="C85" s="185" t="s">
        <v>231</v>
      </c>
      <c r="D85" s="174" t="s">
        <v>124</v>
      </c>
      <c r="E85" s="175">
        <v>12</v>
      </c>
      <c r="F85" s="176"/>
      <c r="G85" s="177">
        <f>ROUND(E85*F85,2)</f>
        <v>0</v>
      </c>
      <c r="H85" s="160"/>
      <c r="I85" s="159">
        <f>ROUND(E85*H85,2)</f>
        <v>0</v>
      </c>
      <c r="J85" s="160"/>
      <c r="K85" s="159">
        <f>ROUND(E85*J85,2)</f>
        <v>0</v>
      </c>
      <c r="L85" s="159">
        <v>21</v>
      </c>
      <c r="M85" s="159">
        <f>G85*(1+L85/100)</f>
        <v>0</v>
      </c>
      <c r="N85" s="158">
        <v>0</v>
      </c>
      <c r="O85" s="158">
        <f>ROUND(E85*N85,2)</f>
        <v>0</v>
      </c>
      <c r="P85" s="158">
        <v>0</v>
      </c>
      <c r="Q85" s="158">
        <f>ROUND(E85*P85,2)</f>
        <v>0</v>
      </c>
      <c r="R85" s="159"/>
      <c r="S85" s="159" t="s">
        <v>116</v>
      </c>
      <c r="T85" s="159" t="s">
        <v>116</v>
      </c>
      <c r="U85" s="159">
        <v>1.1399999999999999</v>
      </c>
      <c r="V85" s="159">
        <f>ROUND(E85*U85,2)</f>
        <v>13.68</v>
      </c>
      <c r="W85" s="159"/>
      <c r="X85" s="159" t="s">
        <v>117</v>
      </c>
      <c r="Y85" s="159" t="s">
        <v>118</v>
      </c>
      <c r="Z85" s="149"/>
      <c r="AA85" s="149"/>
      <c r="AB85" s="149"/>
      <c r="AC85" s="149"/>
      <c r="AD85" s="149"/>
      <c r="AE85" s="149"/>
      <c r="AF85" s="149"/>
      <c r="AG85" s="149" t="s">
        <v>119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2" x14ac:dyDescent="0.2">
      <c r="A86" s="156"/>
      <c r="B86" s="157"/>
      <c r="C86" s="186" t="s">
        <v>232</v>
      </c>
      <c r="D86" s="161"/>
      <c r="E86" s="162">
        <v>8</v>
      </c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9"/>
      <c r="AA86" s="149"/>
      <c r="AB86" s="149"/>
      <c r="AC86" s="149"/>
      <c r="AD86" s="149"/>
      <c r="AE86" s="149"/>
      <c r="AF86" s="149"/>
      <c r="AG86" s="149" t="s">
        <v>121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3" x14ac:dyDescent="0.2">
      <c r="A87" s="156"/>
      <c r="B87" s="157"/>
      <c r="C87" s="186" t="s">
        <v>229</v>
      </c>
      <c r="D87" s="161"/>
      <c r="E87" s="162">
        <v>4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9"/>
      <c r="AA87" s="149"/>
      <c r="AB87" s="149"/>
      <c r="AC87" s="149"/>
      <c r="AD87" s="149"/>
      <c r="AE87" s="149"/>
      <c r="AF87" s="149"/>
      <c r="AG87" s="149" t="s">
        <v>121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2">
        <v>37</v>
      </c>
      <c r="B88" s="173" t="s">
        <v>233</v>
      </c>
      <c r="C88" s="185" t="s">
        <v>234</v>
      </c>
      <c r="D88" s="174" t="s">
        <v>124</v>
      </c>
      <c r="E88" s="175">
        <v>8</v>
      </c>
      <c r="F88" s="176"/>
      <c r="G88" s="177">
        <f>ROUND(E88*F88,2)</f>
        <v>0</v>
      </c>
      <c r="H88" s="160"/>
      <c r="I88" s="159">
        <f>ROUND(E88*H88,2)</f>
        <v>0</v>
      </c>
      <c r="J88" s="160"/>
      <c r="K88" s="159">
        <f>ROUND(E88*J88,2)</f>
        <v>0</v>
      </c>
      <c r="L88" s="159">
        <v>21</v>
      </c>
      <c r="M88" s="159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9"/>
      <c r="S88" s="159" t="s">
        <v>116</v>
      </c>
      <c r="T88" s="159" t="s">
        <v>116</v>
      </c>
      <c r="U88" s="159">
        <v>1.68</v>
      </c>
      <c r="V88" s="159">
        <f>ROUND(E88*U88,2)</f>
        <v>13.44</v>
      </c>
      <c r="W88" s="159"/>
      <c r="X88" s="159" t="s">
        <v>117</v>
      </c>
      <c r="Y88" s="159" t="s">
        <v>118</v>
      </c>
      <c r="Z88" s="149"/>
      <c r="AA88" s="149"/>
      <c r="AB88" s="149"/>
      <c r="AC88" s="149"/>
      <c r="AD88" s="149"/>
      <c r="AE88" s="149"/>
      <c r="AF88" s="149"/>
      <c r="AG88" s="149" t="s">
        <v>119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2" x14ac:dyDescent="0.2">
      <c r="A89" s="156"/>
      <c r="B89" s="157"/>
      <c r="C89" s="186" t="s">
        <v>235</v>
      </c>
      <c r="D89" s="161"/>
      <c r="E89" s="162">
        <v>6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9"/>
      <c r="AA89" s="149"/>
      <c r="AB89" s="149"/>
      <c r="AC89" s="149"/>
      <c r="AD89" s="149"/>
      <c r="AE89" s="149"/>
      <c r="AF89" s="149"/>
      <c r="AG89" s="149" t="s">
        <v>121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3" x14ac:dyDescent="0.2">
      <c r="A90" s="156"/>
      <c r="B90" s="157"/>
      <c r="C90" s="186" t="s">
        <v>236</v>
      </c>
      <c r="D90" s="161"/>
      <c r="E90" s="162">
        <v>2</v>
      </c>
      <c r="F90" s="159"/>
      <c r="G90" s="159"/>
      <c r="H90" s="159"/>
      <c r="I90" s="159"/>
      <c r="J90" s="159"/>
      <c r="K90" s="159"/>
      <c r="L90" s="159"/>
      <c r="M90" s="159"/>
      <c r="N90" s="158"/>
      <c r="O90" s="158"/>
      <c r="P90" s="158"/>
      <c r="Q90" s="158"/>
      <c r="R90" s="159"/>
      <c r="S90" s="159"/>
      <c r="T90" s="159"/>
      <c r="U90" s="159"/>
      <c r="V90" s="159"/>
      <c r="W90" s="159"/>
      <c r="X90" s="159"/>
      <c r="Y90" s="159"/>
      <c r="Z90" s="149"/>
      <c r="AA90" s="149"/>
      <c r="AB90" s="149"/>
      <c r="AC90" s="149"/>
      <c r="AD90" s="149"/>
      <c r="AE90" s="149"/>
      <c r="AF90" s="149"/>
      <c r="AG90" s="149" t="s">
        <v>121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2">
        <v>38</v>
      </c>
      <c r="B91" s="173" t="s">
        <v>237</v>
      </c>
      <c r="C91" s="185" t="s">
        <v>238</v>
      </c>
      <c r="D91" s="174" t="s">
        <v>124</v>
      </c>
      <c r="E91" s="175">
        <v>8</v>
      </c>
      <c r="F91" s="176"/>
      <c r="G91" s="177">
        <f>ROUND(E91*F91,2)</f>
        <v>0</v>
      </c>
      <c r="H91" s="160"/>
      <c r="I91" s="159">
        <f>ROUND(E91*H91,2)</f>
        <v>0</v>
      </c>
      <c r="J91" s="160"/>
      <c r="K91" s="159">
        <f>ROUND(E91*J91,2)</f>
        <v>0</v>
      </c>
      <c r="L91" s="159">
        <v>21</v>
      </c>
      <c r="M91" s="159">
        <f>G91*(1+L91/100)</f>
        <v>0</v>
      </c>
      <c r="N91" s="158">
        <v>0</v>
      </c>
      <c r="O91" s="158">
        <f>ROUND(E91*N91,2)</f>
        <v>0</v>
      </c>
      <c r="P91" s="158">
        <v>0</v>
      </c>
      <c r="Q91" s="158">
        <f>ROUND(E91*P91,2)</f>
        <v>0</v>
      </c>
      <c r="R91" s="159"/>
      <c r="S91" s="159" t="s">
        <v>116</v>
      </c>
      <c r="T91" s="159" t="s">
        <v>116</v>
      </c>
      <c r="U91" s="159">
        <v>0.87</v>
      </c>
      <c r="V91" s="159">
        <f>ROUND(E91*U91,2)</f>
        <v>6.96</v>
      </c>
      <c r="W91" s="159"/>
      <c r="X91" s="159" t="s">
        <v>117</v>
      </c>
      <c r="Y91" s="159" t="s">
        <v>118</v>
      </c>
      <c r="Z91" s="149"/>
      <c r="AA91" s="149"/>
      <c r="AB91" s="149"/>
      <c r="AC91" s="149"/>
      <c r="AD91" s="149"/>
      <c r="AE91" s="149"/>
      <c r="AF91" s="149"/>
      <c r="AG91" s="149" t="s">
        <v>119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2" x14ac:dyDescent="0.2">
      <c r="A92" s="156"/>
      <c r="B92" s="157"/>
      <c r="C92" s="186" t="s">
        <v>235</v>
      </c>
      <c r="D92" s="161"/>
      <c r="E92" s="162">
        <v>6</v>
      </c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9"/>
      <c r="AA92" s="149"/>
      <c r="AB92" s="149"/>
      <c r="AC92" s="149"/>
      <c r="AD92" s="149"/>
      <c r="AE92" s="149"/>
      <c r="AF92" s="149"/>
      <c r="AG92" s="149" t="s">
        <v>121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3" x14ac:dyDescent="0.2">
      <c r="A93" s="156"/>
      <c r="B93" s="157"/>
      <c r="C93" s="186" t="s">
        <v>236</v>
      </c>
      <c r="D93" s="161"/>
      <c r="E93" s="162">
        <v>2</v>
      </c>
      <c r="F93" s="159"/>
      <c r="G93" s="159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59"/>
      <c r="Z93" s="149"/>
      <c r="AA93" s="149"/>
      <c r="AB93" s="149"/>
      <c r="AC93" s="149"/>
      <c r="AD93" s="149"/>
      <c r="AE93" s="149"/>
      <c r="AF93" s="149"/>
      <c r="AG93" s="149" t="s">
        <v>121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72">
        <v>39</v>
      </c>
      <c r="B94" s="173" t="s">
        <v>239</v>
      </c>
      <c r="C94" s="185" t="s">
        <v>240</v>
      </c>
      <c r="D94" s="174" t="s">
        <v>124</v>
      </c>
      <c r="E94" s="175">
        <v>6</v>
      </c>
      <c r="F94" s="176"/>
      <c r="G94" s="177">
        <f>ROUND(E94*F94,2)</f>
        <v>0</v>
      </c>
      <c r="H94" s="160"/>
      <c r="I94" s="159">
        <f>ROUND(E94*H94,2)</f>
        <v>0</v>
      </c>
      <c r="J94" s="160"/>
      <c r="K94" s="159">
        <f>ROUND(E94*J94,2)</f>
        <v>0</v>
      </c>
      <c r="L94" s="159">
        <v>21</v>
      </c>
      <c r="M94" s="159">
        <f>G94*(1+L94/100)</f>
        <v>0</v>
      </c>
      <c r="N94" s="158">
        <v>0</v>
      </c>
      <c r="O94" s="158">
        <f>ROUND(E94*N94,2)</f>
        <v>0</v>
      </c>
      <c r="P94" s="158">
        <v>0</v>
      </c>
      <c r="Q94" s="158">
        <f>ROUND(E94*P94,2)</f>
        <v>0</v>
      </c>
      <c r="R94" s="159"/>
      <c r="S94" s="159" t="s">
        <v>116</v>
      </c>
      <c r="T94" s="159" t="s">
        <v>116</v>
      </c>
      <c r="U94" s="159">
        <v>1.37</v>
      </c>
      <c r="V94" s="159">
        <f>ROUND(E94*U94,2)</f>
        <v>8.2200000000000006</v>
      </c>
      <c r="W94" s="159"/>
      <c r="X94" s="159" t="s">
        <v>117</v>
      </c>
      <c r="Y94" s="159" t="s">
        <v>118</v>
      </c>
      <c r="Z94" s="149"/>
      <c r="AA94" s="149"/>
      <c r="AB94" s="149"/>
      <c r="AC94" s="149"/>
      <c r="AD94" s="149"/>
      <c r="AE94" s="149"/>
      <c r="AF94" s="149"/>
      <c r="AG94" s="149" t="s">
        <v>119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2" x14ac:dyDescent="0.2">
      <c r="A95" s="156"/>
      <c r="B95" s="157"/>
      <c r="C95" s="186" t="s">
        <v>235</v>
      </c>
      <c r="D95" s="161"/>
      <c r="E95" s="162">
        <v>6</v>
      </c>
      <c r="F95" s="159"/>
      <c r="G95" s="159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59"/>
      <c r="Z95" s="149"/>
      <c r="AA95" s="149"/>
      <c r="AB95" s="149"/>
      <c r="AC95" s="149"/>
      <c r="AD95" s="149"/>
      <c r="AE95" s="149"/>
      <c r="AF95" s="149"/>
      <c r="AG95" s="149" t="s">
        <v>121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2.5" outlineLevel="1" x14ac:dyDescent="0.2">
      <c r="A96" s="172">
        <v>40</v>
      </c>
      <c r="B96" s="173" t="s">
        <v>241</v>
      </c>
      <c r="C96" s="185" t="s">
        <v>242</v>
      </c>
      <c r="D96" s="174" t="s">
        <v>243</v>
      </c>
      <c r="E96" s="175">
        <v>263</v>
      </c>
      <c r="F96" s="176"/>
      <c r="G96" s="177">
        <f>ROUND(E96*F96,2)</f>
        <v>0</v>
      </c>
      <c r="H96" s="160"/>
      <c r="I96" s="159">
        <f>ROUND(E96*H96,2)</f>
        <v>0</v>
      </c>
      <c r="J96" s="160"/>
      <c r="K96" s="159">
        <f>ROUND(E96*J96,2)</f>
        <v>0</v>
      </c>
      <c r="L96" s="159">
        <v>21</v>
      </c>
      <c r="M96" s="159">
        <f>G96*(1+L96/100)</f>
        <v>0</v>
      </c>
      <c r="N96" s="158">
        <v>0</v>
      </c>
      <c r="O96" s="158">
        <f>ROUND(E96*N96,2)</f>
        <v>0</v>
      </c>
      <c r="P96" s="158">
        <v>0</v>
      </c>
      <c r="Q96" s="158">
        <f>ROUND(E96*P96,2)</f>
        <v>0</v>
      </c>
      <c r="R96" s="159"/>
      <c r="S96" s="159" t="s">
        <v>116</v>
      </c>
      <c r="T96" s="159" t="s">
        <v>116</v>
      </c>
      <c r="U96" s="159">
        <v>0.12</v>
      </c>
      <c r="V96" s="159">
        <f>ROUND(E96*U96,2)</f>
        <v>31.56</v>
      </c>
      <c r="W96" s="159"/>
      <c r="X96" s="159" t="s">
        <v>117</v>
      </c>
      <c r="Y96" s="159" t="s">
        <v>118</v>
      </c>
      <c r="Z96" s="149"/>
      <c r="AA96" s="149"/>
      <c r="AB96" s="149"/>
      <c r="AC96" s="149"/>
      <c r="AD96" s="149"/>
      <c r="AE96" s="149"/>
      <c r="AF96" s="149"/>
      <c r="AG96" s="149" t="s">
        <v>119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2" x14ac:dyDescent="0.2">
      <c r="A97" s="156"/>
      <c r="B97" s="157"/>
      <c r="C97" s="186" t="s">
        <v>244</v>
      </c>
      <c r="D97" s="161"/>
      <c r="E97" s="162">
        <v>245.4</v>
      </c>
      <c r="F97" s="159"/>
      <c r="G97" s="159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59"/>
      <c r="Z97" s="149"/>
      <c r="AA97" s="149"/>
      <c r="AB97" s="149"/>
      <c r="AC97" s="149"/>
      <c r="AD97" s="149"/>
      <c r="AE97" s="149"/>
      <c r="AF97" s="149"/>
      <c r="AG97" s="149" t="s">
        <v>121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3" x14ac:dyDescent="0.2">
      <c r="A98" s="156"/>
      <c r="B98" s="157"/>
      <c r="C98" s="186" t="s">
        <v>245</v>
      </c>
      <c r="D98" s="161"/>
      <c r="E98" s="162">
        <v>17.600000000000001</v>
      </c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9"/>
      <c r="AA98" s="149"/>
      <c r="AB98" s="149"/>
      <c r="AC98" s="149"/>
      <c r="AD98" s="149"/>
      <c r="AE98" s="149"/>
      <c r="AF98" s="149"/>
      <c r="AG98" s="149" t="s">
        <v>121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ht="22.5" outlineLevel="1" x14ac:dyDescent="0.2">
      <c r="A99" s="172">
        <v>41</v>
      </c>
      <c r="B99" s="173" t="s">
        <v>246</v>
      </c>
      <c r="C99" s="185" t="s">
        <v>247</v>
      </c>
      <c r="D99" s="174" t="s">
        <v>243</v>
      </c>
      <c r="E99" s="175">
        <v>263</v>
      </c>
      <c r="F99" s="176"/>
      <c r="G99" s="177">
        <f>ROUND(E99*F99,2)</f>
        <v>0</v>
      </c>
      <c r="H99" s="160"/>
      <c r="I99" s="159">
        <f>ROUND(E99*H99,2)</f>
        <v>0</v>
      </c>
      <c r="J99" s="160"/>
      <c r="K99" s="159">
        <f>ROUND(E99*J99,2)</f>
        <v>0</v>
      </c>
      <c r="L99" s="159">
        <v>21</v>
      </c>
      <c r="M99" s="159">
        <f>G99*(1+L99/100)</f>
        <v>0</v>
      </c>
      <c r="N99" s="158">
        <v>0</v>
      </c>
      <c r="O99" s="158">
        <f>ROUND(E99*N99,2)</f>
        <v>0</v>
      </c>
      <c r="P99" s="158">
        <v>0</v>
      </c>
      <c r="Q99" s="158">
        <f>ROUND(E99*P99,2)</f>
        <v>0</v>
      </c>
      <c r="R99" s="159"/>
      <c r="S99" s="159" t="s">
        <v>116</v>
      </c>
      <c r="T99" s="159" t="s">
        <v>116</v>
      </c>
      <c r="U99" s="159">
        <v>0.06</v>
      </c>
      <c r="V99" s="159">
        <f>ROUND(E99*U99,2)</f>
        <v>15.78</v>
      </c>
      <c r="W99" s="159"/>
      <c r="X99" s="159" t="s">
        <v>117</v>
      </c>
      <c r="Y99" s="159" t="s">
        <v>118</v>
      </c>
      <c r="Z99" s="149"/>
      <c r="AA99" s="149"/>
      <c r="AB99" s="149"/>
      <c r="AC99" s="149"/>
      <c r="AD99" s="149"/>
      <c r="AE99" s="149"/>
      <c r="AF99" s="149"/>
      <c r="AG99" s="149" t="s">
        <v>119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2" x14ac:dyDescent="0.2">
      <c r="A100" s="156"/>
      <c r="B100" s="157"/>
      <c r="C100" s="186" t="s">
        <v>248</v>
      </c>
      <c r="D100" s="161"/>
      <c r="E100" s="162">
        <v>245.4</v>
      </c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9"/>
      <c r="AA100" s="149"/>
      <c r="AB100" s="149"/>
      <c r="AC100" s="149"/>
      <c r="AD100" s="149"/>
      <c r="AE100" s="149"/>
      <c r="AF100" s="149"/>
      <c r="AG100" s="149" t="s">
        <v>121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3" x14ac:dyDescent="0.2">
      <c r="A101" s="156"/>
      <c r="B101" s="157"/>
      <c r="C101" s="186" t="s">
        <v>245</v>
      </c>
      <c r="D101" s="161"/>
      <c r="E101" s="162">
        <v>17.600000000000001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9"/>
      <c r="AA101" s="149"/>
      <c r="AB101" s="149"/>
      <c r="AC101" s="149"/>
      <c r="AD101" s="149"/>
      <c r="AE101" s="149"/>
      <c r="AF101" s="149"/>
      <c r="AG101" s="149" t="s">
        <v>121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2">
        <v>42</v>
      </c>
      <c r="B102" s="173" t="s">
        <v>249</v>
      </c>
      <c r="C102" s="185" t="s">
        <v>250</v>
      </c>
      <c r="D102" s="174" t="s">
        <v>251</v>
      </c>
      <c r="E102" s="175">
        <v>15</v>
      </c>
      <c r="F102" s="176"/>
      <c r="G102" s="177">
        <f>ROUND(E102*F102,2)</f>
        <v>0</v>
      </c>
      <c r="H102" s="160"/>
      <c r="I102" s="159">
        <f>ROUND(E102*H102,2)</f>
        <v>0</v>
      </c>
      <c r="J102" s="160"/>
      <c r="K102" s="159">
        <f>ROUND(E102*J102,2)</f>
        <v>0</v>
      </c>
      <c r="L102" s="159">
        <v>21</v>
      </c>
      <c r="M102" s="159">
        <f>G102*(1+L102/100)</f>
        <v>0</v>
      </c>
      <c r="N102" s="158">
        <v>0</v>
      </c>
      <c r="O102" s="158">
        <f>ROUND(E102*N102,2)</f>
        <v>0</v>
      </c>
      <c r="P102" s="158">
        <v>0</v>
      </c>
      <c r="Q102" s="158">
        <f>ROUND(E102*P102,2)</f>
        <v>0</v>
      </c>
      <c r="R102" s="159"/>
      <c r="S102" s="159" t="s">
        <v>116</v>
      </c>
      <c r="T102" s="159" t="s">
        <v>116</v>
      </c>
      <c r="U102" s="159">
        <v>1</v>
      </c>
      <c r="V102" s="159">
        <f>ROUND(E102*U102,2)</f>
        <v>15</v>
      </c>
      <c r="W102" s="159"/>
      <c r="X102" s="159" t="s">
        <v>117</v>
      </c>
      <c r="Y102" s="159" t="s">
        <v>118</v>
      </c>
      <c r="Z102" s="149"/>
      <c r="AA102" s="149"/>
      <c r="AB102" s="149"/>
      <c r="AC102" s="149"/>
      <c r="AD102" s="149"/>
      <c r="AE102" s="149"/>
      <c r="AF102" s="149"/>
      <c r="AG102" s="149" t="s">
        <v>119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ht="22.5" outlineLevel="2" x14ac:dyDescent="0.2">
      <c r="A103" s="156"/>
      <c r="B103" s="157"/>
      <c r="C103" s="186" t="s">
        <v>252</v>
      </c>
      <c r="D103" s="161"/>
      <c r="E103" s="162">
        <v>15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9"/>
      <c r="AA103" s="149"/>
      <c r="AB103" s="149"/>
      <c r="AC103" s="149"/>
      <c r="AD103" s="149"/>
      <c r="AE103" s="149"/>
      <c r="AF103" s="149"/>
      <c r="AG103" s="149" t="s">
        <v>121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8">
        <v>43</v>
      </c>
      <c r="B104" s="179" t="s">
        <v>253</v>
      </c>
      <c r="C104" s="187" t="s">
        <v>254</v>
      </c>
      <c r="D104" s="180" t="s">
        <v>124</v>
      </c>
      <c r="E104" s="181">
        <v>2</v>
      </c>
      <c r="F104" s="182"/>
      <c r="G104" s="183">
        <f>ROUND(E104*F104,2)</f>
        <v>0</v>
      </c>
      <c r="H104" s="160"/>
      <c r="I104" s="159">
        <f>ROUND(E104*H104,2)</f>
        <v>0</v>
      </c>
      <c r="J104" s="160"/>
      <c r="K104" s="159">
        <f>ROUND(E104*J104,2)</f>
        <v>0</v>
      </c>
      <c r="L104" s="159">
        <v>21</v>
      </c>
      <c r="M104" s="159">
        <f>G104*(1+L104/100)</f>
        <v>0</v>
      </c>
      <c r="N104" s="158">
        <v>0</v>
      </c>
      <c r="O104" s="158">
        <f>ROUND(E104*N104,2)</f>
        <v>0</v>
      </c>
      <c r="P104" s="158">
        <v>0</v>
      </c>
      <c r="Q104" s="158">
        <f>ROUND(E104*P104,2)</f>
        <v>0</v>
      </c>
      <c r="R104" s="159"/>
      <c r="S104" s="159" t="s">
        <v>169</v>
      </c>
      <c r="T104" s="159" t="s">
        <v>131</v>
      </c>
      <c r="U104" s="159">
        <v>6.23</v>
      </c>
      <c r="V104" s="159">
        <f>ROUND(E104*U104,2)</f>
        <v>12.46</v>
      </c>
      <c r="W104" s="159"/>
      <c r="X104" s="159" t="s">
        <v>117</v>
      </c>
      <c r="Y104" s="159" t="s">
        <v>118</v>
      </c>
      <c r="Z104" s="149"/>
      <c r="AA104" s="149"/>
      <c r="AB104" s="149"/>
      <c r="AC104" s="149"/>
      <c r="AD104" s="149"/>
      <c r="AE104" s="149"/>
      <c r="AF104" s="149"/>
      <c r="AG104" s="149" t="s">
        <v>119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72">
        <v>44</v>
      </c>
      <c r="B105" s="173" t="s">
        <v>255</v>
      </c>
      <c r="C105" s="185" t="s">
        <v>256</v>
      </c>
      <c r="D105" s="174" t="s">
        <v>188</v>
      </c>
      <c r="E105" s="175">
        <v>179.36600000000001</v>
      </c>
      <c r="F105" s="176"/>
      <c r="G105" s="177">
        <f>ROUND(E105*F105,2)</f>
        <v>0</v>
      </c>
      <c r="H105" s="160"/>
      <c r="I105" s="159">
        <f>ROUND(E105*H105,2)</f>
        <v>0</v>
      </c>
      <c r="J105" s="160"/>
      <c r="K105" s="159">
        <f>ROUND(E105*J105,2)</f>
        <v>0</v>
      </c>
      <c r="L105" s="159">
        <v>21</v>
      </c>
      <c r="M105" s="159">
        <f>G105*(1+L105/100)</f>
        <v>0</v>
      </c>
      <c r="N105" s="158">
        <v>1E-3</v>
      </c>
      <c r="O105" s="158">
        <f>ROUND(E105*N105,2)</f>
        <v>0.18</v>
      </c>
      <c r="P105" s="158">
        <v>0</v>
      </c>
      <c r="Q105" s="158">
        <f>ROUND(E105*P105,2)</f>
        <v>0</v>
      </c>
      <c r="R105" s="159" t="s">
        <v>213</v>
      </c>
      <c r="S105" s="159" t="s">
        <v>116</v>
      </c>
      <c r="T105" s="159" t="s">
        <v>116</v>
      </c>
      <c r="U105" s="159">
        <v>0</v>
      </c>
      <c r="V105" s="159">
        <f>ROUND(E105*U105,2)</f>
        <v>0</v>
      </c>
      <c r="W105" s="159"/>
      <c r="X105" s="159" t="s">
        <v>203</v>
      </c>
      <c r="Y105" s="159" t="s">
        <v>118</v>
      </c>
      <c r="Z105" s="149"/>
      <c r="AA105" s="149"/>
      <c r="AB105" s="149"/>
      <c r="AC105" s="149"/>
      <c r="AD105" s="149"/>
      <c r="AE105" s="149"/>
      <c r="AF105" s="149"/>
      <c r="AG105" s="149" t="s">
        <v>204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2" x14ac:dyDescent="0.2">
      <c r="A106" s="156"/>
      <c r="B106" s="157"/>
      <c r="C106" s="186" t="s">
        <v>257</v>
      </c>
      <c r="D106" s="161"/>
      <c r="E106" s="162">
        <v>167.36279999999999</v>
      </c>
      <c r="F106" s="159"/>
      <c r="G106" s="159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9"/>
      <c r="AA106" s="149"/>
      <c r="AB106" s="149"/>
      <c r="AC106" s="149"/>
      <c r="AD106" s="149"/>
      <c r="AE106" s="149"/>
      <c r="AF106" s="149"/>
      <c r="AG106" s="149" t="s">
        <v>121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3" x14ac:dyDescent="0.2">
      <c r="A107" s="156"/>
      <c r="B107" s="157"/>
      <c r="C107" s="186" t="s">
        <v>258</v>
      </c>
      <c r="D107" s="161"/>
      <c r="E107" s="162">
        <v>12.0032</v>
      </c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59"/>
      <c r="Z107" s="149"/>
      <c r="AA107" s="149"/>
      <c r="AB107" s="149"/>
      <c r="AC107" s="149"/>
      <c r="AD107" s="149"/>
      <c r="AE107" s="149"/>
      <c r="AF107" s="149"/>
      <c r="AG107" s="149" t="s">
        <v>121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2">
        <v>45</v>
      </c>
      <c r="B108" s="173" t="s">
        <v>259</v>
      </c>
      <c r="C108" s="185" t="s">
        <v>260</v>
      </c>
      <c r="D108" s="174" t="s">
        <v>124</v>
      </c>
      <c r="E108" s="175">
        <v>6</v>
      </c>
      <c r="F108" s="176"/>
      <c r="G108" s="177">
        <f>ROUND(E108*F108,2)</f>
        <v>0</v>
      </c>
      <c r="H108" s="160"/>
      <c r="I108" s="159">
        <f>ROUND(E108*H108,2)</f>
        <v>0</v>
      </c>
      <c r="J108" s="160"/>
      <c r="K108" s="159">
        <f>ROUND(E108*J108,2)</f>
        <v>0</v>
      </c>
      <c r="L108" s="159">
        <v>21</v>
      </c>
      <c r="M108" s="159">
        <f>G108*(1+L108/100)</f>
        <v>0</v>
      </c>
      <c r="N108" s="158">
        <v>5.8000000000000003E-2</v>
      </c>
      <c r="O108" s="158">
        <f>ROUND(E108*N108,2)</f>
        <v>0.35</v>
      </c>
      <c r="P108" s="158">
        <v>0</v>
      </c>
      <c r="Q108" s="158">
        <f>ROUND(E108*P108,2)</f>
        <v>0</v>
      </c>
      <c r="R108" s="159" t="s">
        <v>213</v>
      </c>
      <c r="S108" s="159" t="s">
        <v>116</v>
      </c>
      <c r="T108" s="159" t="s">
        <v>116</v>
      </c>
      <c r="U108" s="159">
        <v>0</v>
      </c>
      <c r="V108" s="159">
        <f>ROUND(E108*U108,2)</f>
        <v>0</v>
      </c>
      <c r="W108" s="159"/>
      <c r="X108" s="159" t="s">
        <v>203</v>
      </c>
      <c r="Y108" s="159" t="s">
        <v>118</v>
      </c>
      <c r="Z108" s="149"/>
      <c r="AA108" s="149"/>
      <c r="AB108" s="149"/>
      <c r="AC108" s="149"/>
      <c r="AD108" s="149"/>
      <c r="AE108" s="149"/>
      <c r="AF108" s="149"/>
      <c r="AG108" s="149" t="s">
        <v>204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2" x14ac:dyDescent="0.2">
      <c r="A109" s="156"/>
      <c r="B109" s="157"/>
      <c r="C109" s="186" t="s">
        <v>261</v>
      </c>
      <c r="D109" s="161"/>
      <c r="E109" s="162">
        <v>6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9"/>
      <c r="AA109" s="149"/>
      <c r="AB109" s="149"/>
      <c r="AC109" s="149"/>
      <c r="AD109" s="149"/>
      <c r="AE109" s="149"/>
      <c r="AF109" s="149"/>
      <c r="AG109" s="149" t="s">
        <v>121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72">
        <v>46</v>
      </c>
      <c r="B110" s="173" t="s">
        <v>262</v>
      </c>
      <c r="C110" s="185" t="s">
        <v>263</v>
      </c>
      <c r="D110" s="174" t="s">
        <v>124</v>
      </c>
      <c r="E110" s="175">
        <v>4</v>
      </c>
      <c r="F110" s="176"/>
      <c r="G110" s="177">
        <f>ROUND(E110*F110,2)</f>
        <v>0</v>
      </c>
      <c r="H110" s="160"/>
      <c r="I110" s="159">
        <f>ROUND(E110*H110,2)</f>
        <v>0</v>
      </c>
      <c r="J110" s="160"/>
      <c r="K110" s="159">
        <f>ROUND(E110*J110,2)</f>
        <v>0</v>
      </c>
      <c r="L110" s="159">
        <v>21</v>
      </c>
      <c r="M110" s="159">
        <f>G110*(1+L110/100)</f>
        <v>0</v>
      </c>
      <c r="N110" s="158">
        <v>1.2E-2</v>
      </c>
      <c r="O110" s="158">
        <f>ROUND(E110*N110,2)</f>
        <v>0.05</v>
      </c>
      <c r="P110" s="158">
        <v>0</v>
      </c>
      <c r="Q110" s="158">
        <f>ROUND(E110*P110,2)</f>
        <v>0</v>
      </c>
      <c r="R110" s="159" t="s">
        <v>213</v>
      </c>
      <c r="S110" s="159" t="s">
        <v>116</v>
      </c>
      <c r="T110" s="159" t="s">
        <v>116</v>
      </c>
      <c r="U110" s="159">
        <v>0</v>
      </c>
      <c r="V110" s="159">
        <f>ROUND(E110*U110,2)</f>
        <v>0</v>
      </c>
      <c r="W110" s="159"/>
      <c r="X110" s="159" t="s">
        <v>203</v>
      </c>
      <c r="Y110" s="159" t="s">
        <v>118</v>
      </c>
      <c r="Z110" s="149"/>
      <c r="AA110" s="149"/>
      <c r="AB110" s="149"/>
      <c r="AC110" s="149"/>
      <c r="AD110" s="149"/>
      <c r="AE110" s="149"/>
      <c r="AF110" s="149"/>
      <c r="AG110" s="149" t="s">
        <v>204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6"/>
      <c r="B111" s="157"/>
      <c r="C111" s="186" t="s">
        <v>264</v>
      </c>
      <c r="D111" s="161"/>
      <c r="E111" s="162">
        <v>4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9"/>
      <c r="AA111" s="149"/>
      <c r="AB111" s="149"/>
      <c r="AC111" s="149"/>
      <c r="AD111" s="149"/>
      <c r="AE111" s="149"/>
      <c r="AF111" s="149"/>
      <c r="AG111" s="149" t="s">
        <v>121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72">
        <v>47</v>
      </c>
      <c r="B112" s="173" t="s">
        <v>265</v>
      </c>
      <c r="C112" s="185" t="s">
        <v>266</v>
      </c>
      <c r="D112" s="174" t="s">
        <v>124</v>
      </c>
      <c r="E112" s="175">
        <v>4</v>
      </c>
      <c r="F112" s="176"/>
      <c r="G112" s="177">
        <f>ROUND(E112*F112,2)</f>
        <v>0</v>
      </c>
      <c r="H112" s="160"/>
      <c r="I112" s="159">
        <f>ROUND(E112*H112,2)</f>
        <v>0</v>
      </c>
      <c r="J112" s="160"/>
      <c r="K112" s="159">
        <f>ROUND(E112*J112,2)</f>
        <v>0</v>
      </c>
      <c r="L112" s="159">
        <v>21</v>
      </c>
      <c r="M112" s="159">
        <f>G112*(1+L112/100)</f>
        <v>0</v>
      </c>
      <c r="N112" s="158">
        <v>0.02</v>
      </c>
      <c r="O112" s="158">
        <f>ROUND(E112*N112,2)</f>
        <v>0.08</v>
      </c>
      <c r="P112" s="158">
        <v>0</v>
      </c>
      <c r="Q112" s="158">
        <f>ROUND(E112*P112,2)</f>
        <v>0</v>
      </c>
      <c r="R112" s="159" t="s">
        <v>213</v>
      </c>
      <c r="S112" s="159" t="s">
        <v>116</v>
      </c>
      <c r="T112" s="159" t="s">
        <v>116</v>
      </c>
      <c r="U112" s="159">
        <v>0</v>
      </c>
      <c r="V112" s="159">
        <f>ROUND(E112*U112,2)</f>
        <v>0</v>
      </c>
      <c r="W112" s="159"/>
      <c r="X112" s="159" t="s">
        <v>203</v>
      </c>
      <c r="Y112" s="159" t="s">
        <v>118</v>
      </c>
      <c r="Z112" s="149"/>
      <c r="AA112" s="149"/>
      <c r="AB112" s="149"/>
      <c r="AC112" s="149"/>
      <c r="AD112" s="149"/>
      <c r="AE112" s="149"/>
      <c r="AF112" s="149"/>
      <c r="AG112" s="149" t="s">
        <v>204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2" x14ac:dyDescent="0.2">
      <c r="A113" s="156"/>
      <c r="B113" s="157"/>
      <c r="C113" s="186" t="s">
        <v>267</v>
      </c>
      <c r="D113" s="161"/>
      <c r="E113" s="162">
        <v>2</v>
      </c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9"/>
      <c r="AA113" s="149"/>
      <c r="AB113" s="149"/>
      <c r="AC113" s="149"/>
      <c r="AD113" s="149"/>
      <c r="AE113" s="149"/>
      <c r="AF113" s="149"/>
      <c r="AG113" s="149" t="s">
        <v>121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3" x14ac:dyDescent="0.2">
      <c r="A114" s="156"/>
      <c r="B114" s="157"/>
      <c r="C114" s="186" t="s">
        <v>268</v>
      </c>
      <c r="D114" s="161"/>
      <c r="E114" s="162">
        <v>2</v>
      </c>
      <c r="F114" s="159"/>
      <c r="G114" s="159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9"/>
      <c r="AA114" s="149"/>
      <c r="AB114" s="149"/>
      <c r="AC114" s="149"/>
      <c r="AD114" s="149"/>
      <c r="AE114" s="149"/>
      <c r="AF114" s="149"/>
      <c r="AG114" s="149" t="s">
        <v>121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72">
        <v>48</v>
      </c>
      <c r="B115" s="173" t="s">
        <v>269</v>
      </c>
      <c r="C115" s="185" t="s">
        <v>270</v>
      </c>
      <c r="D115" s="174" t="s">
        <v>124</v>
      </c>
      <c r="E115" s="175">
        <v>6</v>
      </c>
      <c r="F115" s="176"/>
      <c r="G115" s="177">
        <f>ROUND(E115*F115,2)</f>
        <v>0</v>
      </c>
      <c r="H115" s="160"/>
      <c r="I115" s="159">
        <f>ROUND(E115*H115,2)</f>
        <v>0</v>
      </c>
      <c r="J115" s="160"/>
      <c r="K115" s="159">
        <f>ROUND(E115*J115,2)</f>
        <v>0</v>
      </c>
      <c r="L115" s="159">
        <v>21</v>
      </c>
      <c r="M115" s="159">
        <f>G115*(1+L115/100)</f>
        <v>0</v>
      </c>
      <c r="N115" s="158">
        <v>2.0000000000000001E-4</v>
      </c>
      <c r="O115" s="158">
        <f>ROUND(E115*N115,2)</f>
        <v>0</v>
      </c>
      <c r="P115" s="158">
        <v>0</v>
      </c>
      <c r="Q115" s="158">
        <f>ROUND(E115*P115,2)</f>
        <v>0</v>
      </c>
      <c r="R115" s="159" t="s">
        <v>213</v>
      </c>
      <c r="S115" s="159" t="s">
        <v>116</v>
      </c>
      <c r="T115" s="159" t="s">
        <v>116</v>
      </c>
      <c r="U115" s="159">
        <v>0</v>
      </c>
      <c r="V115" s="159">
        <f>ROUND(E115*U115,2)</f>
        <v>0</v>
      </c>
      <c r="W115" s="159"/>
      <c r="X115" s="159" t="s">
        <v>203</v>
      </c>
      <c r="Y115" s="159" t="s">
        <v>118</v>
      </c>
      <c r="Z115" s="149"/>
      <c r="AA115" s="149"/>
      <c r="AB115" s="149"/>
      <c r="AC115" s="149"/>
      <c r="AD115" s="149"/>
      <c r="AE115" s="149"/>
      <c r="AF115" s="149"/>
      <c r="AG115" s="149" t="s">
        <v>204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2" x14ac:dyDescent="0.2">
      <c r="A116" s="156"/>
      <c r="B116" s="157"/>
      <c r="C116" s="186" t="s">
        <v>235</v>
      </c>
      <c r="D116" s="161"/>
      <c r="E116" s="162">
        <v>6</v>
      </c>
      <c r="F116" s="159"/>
      <c r="G116" s="159"/>
      <c r="H116" s="159"/>
      <c r="I116" s="159"/>
      <c r="J116" s="159"/>
      <c r="K116" s="159"/>
      <c r="L116" s="159"/>
      <c r="M116" s="159"/>
      <c r="N116" s="158"/>
      <c r="O116" s="158"/>
      <c r="P116" s="158"/>
      <c r="Q116" s="158"/>
      <c r="R116" s="159"/>
      <c r="S116" s="159"/>
      <c r="T116" s="159"/>
      <c r="U116" s="159"/>
      <c r="V116" s="159"/>
      <c r="W116" s="159"/>
      <c r="X116" s="159"/>
      <c r="Y116" s="159"/>
      <c r="Z116" s="149"/>
      <c r="AA116" s="149"/>
      <c r="AB116" s="149"/>
      <c r="AC116" s="149"/>
      <c r="AD116" s="149"/>
      <c r="AE116" s="149"/>
      <c r="AF116" s="149"/>
      <c r="AG116" s="149" t="s">
        <v>121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72">
        <v>49</v>
      </c>
      <c r="B117" s="173" t="s">
        <v>271</v>
      </c>
      <c r="C117" s="185" t="s">
        <v>272</v>
      </c>
      <c r="D117" s="174" t="s">
        <v>243</v>
      </c>
      <c r="E117" s="175">
        <v>289.3</v>
      </c>
      <c r="F117" s="176"/>
      <c r="G117" s="177">
        <f>ROUND(E117*F117,2)</f>
        <v>0</v>
      </c>
      <c r="H117" s="160"/>
      <c r="I117" s="159">
        <f>ROUND(E117*H117,2)</f>
        <v>0</v>
      </c>
      <c r="J117" s="160"/>
      <c r="K117" s="159">
        <f>ROUND(E117*J117,2)</f>
        <v>0</v>
      </c>
      <c r="L117" s="159">
        <v>21</v>
      </c>
      <c r="M117" s="159">
        <f>G117*(1+L117/100)</f>
        <v>0</v>
      </c>
      <c r="N117" s="158">
        <v>6.0999999999999997E-4</v>
      </c>
      <c r="O117" s="158">
        <f>ROUND(E117*N117,2)</f>
        <v>0.18</v>
      </c>
      <c r="P117" s="158">
        <v>0</v>
      </c>
      <c r="Q117" s="158">
        <f>ROUND(E117*P117,2)</f>
        <v>0</v>
      </c>
      <c r="R117" s="159" t="s">
        <v>213</v>
      </c>
      <c r="S117" s="159" t="s">
        <v>116</v>
      </c>
      <c r="T117" s="159" t="s">
        <v>116</v>
      </c>
      <c r="U117" s="159">
        <v>0</v>
      </c>
      <c r="V117" s="159">
        <f>ROUND(E117*U117,2)</f>
        <v>0</v>
      </c>
      <c r="W117" s="159"/>
      <c r="X117" s="159" t="s">
        <v>203</v>
      </c>
      <c r="Y117" s="159" t="s">
        <v>118</v>
      </c>
      <c r="Z117" s="149"/>
      <c r="AA117" s="149"/>
      <c r="AB117" s="149"/>
      <c r="AC117" s="149"/>
      <c r="AD117" s="149"/>
      <c r="AE117" s="149"/>
      <c r="AF117" s="149"/>
      <c r="AG117" s="149" t="s">
        <v>204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2" x14ac:dyDescent="0.2">
      <c r="A118" s="156"/>
      <c r="B118" s="157"/>
      <c r="C118" s="186" t="s">
        <v>273</v>
      </c>
      <c r="D118" s="161"/>
      <c r="E118" s="162">
        <v>269.94</v>
      </c>
      <c r="F118" s="159"/>
      <c r="G118" s="159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59"/>
      <c r="Z118" s="149"/>
      <c r="AA118" s="149"/>
      <c r="AB118" s="149"/>
      <c r="AC118" s="149"/>
      <c r="AD118" s="149"/>
      <c r="AE118" s="149"/>
      <c r="AF118" s="149"/>
      <c r="AG118" s="149" t="s">
        <v>121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3" x14ac:dyDescent="0.2">
      <c r="A119" s="156"/>
      <c r="B119" s="157"/>
      <c r="C119" s="186" t="s">
        <v>274</v>
      </c>
      <c r="D119" s="161"/>
      <c r="E119" s="162">
        <v>19.36</v>
      </c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59"/>
      <c r="Z119" s="149"/>
      <c r="AA119" s="149"/>
      <c r="AB119" s="149"/>
      <c r="AC119" s="149"/>
      <c r="AD119" s="149"/>
      <c r="AE119" s="149"/>
      <c r="AF119" s="149"/>
      <c r="AG119" s="149" t="s">
        <v>121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72">
        <v>50</v>
      </c>
      <c r="B120" s="173" t="s">
        <v>275</v>
      </c>
      <c r="C120" s="185" t="s">
        <v>276</v>
      </c>
      <c r="D120" s="174" t="s">
        <v>124</v>
      </c>
      <c r="E120" s="175">
        <v>12</v>
      </c>
      <c r="F120" s="176"/>
      <c r="G120" s="177">
        <f>ROUND(E120*F120,2)</f>
        <v>0</v>
      </c>
      <c r="H120" s="160"/>
      <c r="I120" s="159">
        <f>ROUND(E120*H120,2)</f>
        <v>0</v>
      </c>
      <c r="J120" s="160"/>
      <c r="K120" s="159">
        <f>ROUND(E120*J120,2)</f>
        <v>0</v>
      </c>
      <c r="L120" s="159">
        <v>21</v>
      </c>
      <c r="M120" s="159">
        <f>G120*(1+L120/100)</f>
        <v>0</v>
      </c>
      <c r="N120" s="158">
        <v>5.7000000000000002E-3</v>
      </c>
      <c r="O120" s="158">
        <f>ROUND(E120*N120,2)</f>
        <v>7.0000000000000007E-2</v>
      </c>
      <c r="P120" s="158">
        <v>0</v>
      </c>
      <c r="Q120" s="158">
        <f>ROUND(E120*P120,2)</f>
        <v>0</v>
      </c>
      <c r="R120" s="159"/>
      <c r="S120" s="159" t="s">
        <v>169</v>
      </c>
      <c r="T120" s="159" t="s">
        <v>158</v>
      </c>
      <c r="U120" s="159">
        <v>0</v>
      </c>
      <c r="V120" s="159">
        <f>ROUND(E120*U120,2)</f>
        <v>0</v>
      </c>
      <c r="W120" s="159"/>
      <c r="X120" s="159" t="s">
        <v>203</v>
      </c>
      <c r="Y120" s="159" t="s">
        <v>118</v>
      </c>
      <c r="Z120" s="149"/>
      <c r="AA120" s="149"/>
      <c r="AB120" s="149"/>
      <c r="AC120" s="149"/>
      <c r="AD120" s="149"/>
      <c r="AE120" s="149"/>
      <c r="AF120" s="149"/>
      <c r="AG120" s="149" t="s">
        <v>204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2" x14ac:dyDescent="0.2">
      <c r="A121" s="156"/>
      <c r="B121" s="157"/>
      <c r="C121" s="186" t="s">
        <v>277</v>
      </c>
      <c r="D121" s="161"/>
      <c r="E121" s="162">
        <v>12</v>
      </c>
      <c r="F121" s="159"/>
      <c r="G121" s="159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59"/>
      <c r="Z121" s="149"/>
      <c r="AA121" s="149"/>
      <c r="AB121" s="149"/>
      <c r="AC121" s="149"/>
      <c r="AD121" s="149"/>
      <c r="AE121" s="149"/>
      <c r="AF121" s="149"/>
      <c r="AG121" s="149" t="s">
        <v>121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ht="22.5" outlineLevel="1" x14ac:dyDescent="0.2">
      <c r="A122" s="172">
        <v>51</v>
      </c>
      <c r="B122" s="173" t="s">
        <v>278</v>
      </c>
      <c r="C122" s="185" t="s">
        <v>279</v>
      </c>
      <c r="D122" s="174" t="s">
        <v>124</v>
      </c>
      <c r="E122" s="175">
        <v>16</v>
      </c>
      <c r="F122" s="176"/>
      <c r="G122" s="177">
        <f>ROUND(E122*F122,2)</f>
        <v>0</v>
      </c>
      <c r="H122" s="160"/>
      <c r="I122" s="159">
        <f>ROUND(E122*H122,2)</f>
        <v>0</v>
      </c>
      <c r="J122" s="160"/>
      <c r="K122" s="159">
        <f>ROUND(E122*J122,2)</f>
        <v>0</v>
      </c>
      <c r="L122" s="159">
        <v>21</v>
      </c>
      <c r="M122" s="159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9" t="s">
        <v>213</v>
      </c>
      <c r="S122" s="159" t="s">
        <v>116</v>
      </c>
      <c r="T122" s="159" t="s">
        <v>116</v>
      </c>
      <c r="U122" s="159">
        <v>0</v>
      </c>
      <c r="V122" s="159">
        <f>ROUND(E122*U122,2)</f>
        <v>0</v>
      </c>
      <c r="W122" s="159"/>
      <c r="X122" s="159" t="s">
        <v>203</v>
      </c>
      <c r="Y122" s="159" t="s">
        <v>118</v>
      </c>
      <c r="Z122" s="149"/>
      <c r="AA122" s="149"/>
      <c r="AB122" s="149"/>
      <c r="AC122" s="149"/>
      <c r="AD122" s="149"/>
      <c r="AE122" s="149"/>
      <c r="AF122" s="149"/>
      <c r="AG122" s="149" t="s">
        <v>204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2" x14ac:dyDescent="0.2">
      <c r="A123" s="156"/>
      <c r="B123" s="157"/>
      <c r="C123" s="186" t="s">
        <v>280</v>
      </c>
      <c r="D123" s="161"/>
      <c r="E123" s="162">
        <v>12</v>
      </c>
      <c r="F123" s="159"/>
      <c r="G123" s="159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59"/>
      <c r="Z123" s="149"/>
      <c r="AA123" s="149"/>
      <c r="AB123" s="149"/>
      <c r="AC123" s="149"/>
      <c r="AD123" s="149"/>
      <c r="AE123" s="149"/>
      <c r="AF123" s="149"/>
      <c r="AG123" s="149" t="s">
        <v>121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3" x14ac:dyDescent="0.2">
      <c r="A124" s="156"/>
      <c r="B124" s="157"/>
      <c r="C124" s="186" t="s">
        <v>281</v>
      </c>
      <c r="D124" s="161"/>
      <c r="E124" s="162">
        <v>4</v>
      </c>
      <c r="F124" s="159"/>
      <c r="G124" s="159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59"/>
      <c r="Z124" s="149"/>
      <c r="AA124" s="149"/>
      <c r="AB124" s="149"/>
      <c r="AC124" s="149"/>
      <c r="AD124" s="149"/>
      <c r="AE124" s="149"/>
      <c r="AF124" s="149"/>
      <c r="AG124" s="149" t="s">
        <v>121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72">
        <v>52</v>
      </c>
      <c r="B125" s="173" t="s">
        <v>282</v>
      </c>
      <c r="C125" s="185" t="s">
        <v>283</v>
      </c>
      <c r="D125" s="174" t="s">
        <v>284</v>
      </c>
      <c r="E125" s="175">
        <v>4</v>
      </c>
      <c r="F125" s="176"/>
      <c r="G125" s="177">
        <f>ROUND(E125*F125,2)</f>
        <v>0</v>
      </c>
      <c r="H125" s="160"/>
      <c r="I125" s="159">
        <f>ROUND(E125*H125,2)</f>
        <v>0</v>
      </c>
      <c r="J125" s="160"/>
      <c r="K125" s="159">
        <f>ROUND(E125*J125,2)</f>
        <v>0</v>
      </c>
      <c r="L125" s="159">
        <v>21</v>
      </c>
      <c r="M125" s="159">
        <f>G125*(1+L125/100)</f>
        <v>0</v>
      </c>
      <c r="N125" s="158">
        <v>0</v>
      </c>
      <c r="O125" s="158">
        <f>ROUND(E125*N125,2)</f>
        <v>0</v>
      </c>
      <c r="P125" s="158">
        <v>0</v>
      </c>
      <c r="Q125" s="158">
        <f>ROUND(E125*P125,2)</f>
        <v>0</v>
      </c>
      <c r="R125" s="159" t="s">
        <v>285</v>
      </c>
      <c r="S125" s="159" t="s">
        <v>116</v>
      </c>
      <c r="T125" s="159" t="s">
        <v>116</v>
      </c>
      <c r="U125" s="159">
        <v>0</v>
      </c>
      <c r="V125" s="159">
        <f>ROUND(E125*U125,2)</f>
        <v>0</v>
      </c>
      <c r="W125" s="159"/>
      <c r="X125" s="159" t="s">
        <v>286</v>
      </c>
      <c r="Y125" s="159" t="s">
        <v>118</v>
      </c>
      <c r="Z125" s="149"/>
      <c r="AA125" s="149"/>
      <c r="AB125" s="149"/>
      <c r="AC125" s="149"/>
      <c r="AD125" s="149"/>
      <c r="AE125" s="149"/>
      <c r="AF125" s="149"/>
      <c r="AG125" s="149" t="s">
        <v>287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2" x14ac:dyDescent="0.2">
      <c r="A126" s="156"/>
      <c r="B126" s="157"/>
      <c r="C126" s="186" t="s">
        <v>288</v>
      </c>
      <c r="D126" s="161"/>
      <c r="E126" s="162">
        <v>3</v>
      </c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9"/>
      <c r="AA126" s="149"/>
      <c r="AB126" s="149"/>
      <c r="AC126" s="149"/>
      <c r="AD126" s="149"/>
      <c r="AE126" s="149"/>
      <c r="AF126" s="149"/>
      <c r="AG126" s="149" t="s">
        <v>121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3" x14ac:dyDescent="0.2">
      <c r="A127" s="156"/>
      <c r="B127" s="157"/>
      <c r="C127" s="186" t="s">
        <v>289</v>
      </c>
      <c r="D127" s="161"/>
      <c r="E127" s="162">
        <v>1</v>
      </c>
      <c r="F127" s="159"/>
      <c r="G127" s="159"/>
      <c r="H127" s="159"/>
      <c r="I127" s="159"/>
      <c r="J127" s="159"/>
      <c r="K127" s="159"/>
      <c r="L127" s="159"/>
      <c r="M127" s="159"/>
      <c r="N127" s="158"/>
      <c r="O127" s="158"/>
      <c r="P127" s="158"/>
      <c r="Q127" s="158"/>
      <c r="R127" s="159"/>
      <c r="S127" s="159"/>
      <c r="T127" s="159"/>
      <c r="U127" s="159"/>
      <c r="V127" s="159"/>
      <c r="W127" s="159"/>
      <c r="X127" s="159"/>
      <c r="Y127" s="159"/>
      <c r="Z127" s="149"/>
      <c r="AA127" s="149"/>
      <c r="AB127" s="149"/>
      <c r="AC127" s="149"/>
      <c r="AD127" s="149"/>
      <c r="AE127" s="149"/>
      <c r="AF127" s="149"/>
      <c r="AG127" s="149" t="s">
        <v>121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x14ac:dyDescent="0.2">
      <c r="A128" s="165" t="s">
        <v>111</v>
      </c>
      <c r="B128" s="166" t="s">
        <v>79</v>
      </c>
      <c r="C128" s="184" t="s">
        <v>80</v>
      </c>
      <c r="D128" s="167"/>
      <c r="E128" s="168"/>
      <c r="F128" s="169"/>
      <c r="G128" s="170">
        <f>SUMIF(AG129:AG152,"&lt;&gt;NOR",G129:G152)</f>
        <v>0</v>
      </c>
      <c r="H128" s="164"/>
      <c r="I128" s="164">
        <f>SUM(I129:I152)</f>
        <v>0</v>
      </c>
      <c r="J128" s="164"/>
      <c r="K128" s="164">
        <f>SUM(K129:K152)</f>
        <v>0</v>
      </c>
      <c r="L128" s="164"/>
      <c r="M128" s="164">
        <f>SUM(M129:M152)</f>
        <v>0</v>
      </c>
      <c r="N128" s="163"/>
      <c r="O128" s="163">
        <f>SUM(O129:O152)</f>
        <v>58.190000000000005</v>
      </c>
      <c r="P128" s="163"/>
      <c r="Q128" s="163">
        <f>SUM(Q129:Q152)</f>
        <v>0</v>
      </c>
      <c r="R128" s="164"/>
      <c r="S128" s="164"/>
      <c r="T128" s="164"/>
      <c r="U128" s="164"/>
      <c r="V128" s="164">
        <f>SUM(V129:V152)</f>
        <v>159.82</v>
      </c>
      <c r="W128" s="164"/>
      <c r="X128" s="164"/>
      <c r="Y128" s="164"/>
      <c r="AG128" t="s">
        <v>112</v>
      </c>
    </row>
    <row r="129" spans="1:60" outlineLevel="1" x14ac:dyDescent="0.2">
      <c r="A129" s="172">
        <v>53</v>
      </c>
      <c r="B129" s="173" t="s">
        <v>290</v>
      </c>
      <c r="C129" s="185" t="s">
        <v>291</v>
      </c>
      <c r="D129" s="174" t="s">
        <v>130</v>
      </c>
      <c r="E129" s="175">
        <v>2</v>
      </c>
      <c r="F129" s="176"/>
      <c r="G129" s="177">
        <f>ROUND(E129*F129,2)</f>
        <v>0</v>
      </c>
      <c r="H129" s="160"/>
      <c r="I129" s="159">
        <f>ROUND(E129*H129,2)</f>
        <v>0</v>
      </c>
      <c r="J129" s="160"/>
      <c r="K129" s="159">
        <f>ROUND(E129*J129,2)</f>
        <v>0</v>
      </c>
      <c r="L129" s="159">
        <v>21</v>
      </c>
      <c r="M129" s="159">
        <f>G129*(1+L129/100)</f>
        <v>0</v>
      </c>
      <c r="N129" s="158">
        <v>0</v>
      </c>
      <c r="O129" s="158">
        <f>ROUND(E129*N129,2)</f>
        <v>0</v>
      </c>
      <c r="P129" s="158">
        <v>0</v>
      </c>
      <c r="Q129" s="158">
        <f>ROUND(E129*P129,2)</f>
        <v>0</v>
      </c>
      <c r="R129" s="159"/>
      <c r="S129" s="159" t="s">
        <v>116</v>
      </c>
      <c r="T129" s="159" t="s">
        <v>116</v>
      </c>
      <c r="U129" s="159">
        <v>3.44</v>
      </c>
      <c r="V129" s="159">
        <f>ROUND(E129*U129,2)</f>
        <v>6.88</v>
      </c>
      <c r="W129" s="159"/>
      <c r="X129" s="159" t="s">
        <v>117</v>
      </c>
      <c r="Y129" s="159" t="s">
        <v>118</v>
      </c>
      <c r="Z129" s="149"/>
      <c r="AA129" s="149"/>
      <c r="AB129" s="149"/>
      <c r="AC129" s="149"/>
      <c r="AD129" s="149"/>
      <c r="AE129" s="149"/>
      <c r="AF129" s="149"/>
      <c r="AG129" s="149" t="s">
        <v>119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2" x14ac:dyDescent="0.2">
      <c r="A130" s="156"/>
      <c r="B130" s="157"/>
      <c r="C130" s="186" t="s">
        <v>292</v>
      </c>
      <c r="D130" s="161"/>
      <c r="E130" s="162">
        <v>1.5</v>
      </c>
      <c r="F130" s="159"/>
      <c r="G130" s="159"/>
      <c r="H130" s="159"/>
      <c r="I130" s="159"/>
      <c r="J130" s="159"/>
      <c r="K130" s="159"/>
      <c r="L130" s="159"/>
      <c r="M130" s="159"/>
      <c r="N130" s="158"/>
      <c r="O130" s="158"/>
      <c r="P130" s="158"/>
      <c r="Q130" s="158"/>
      <c r="R130" s="159"/>
      <c r="S130" s="159"/>
      <c r="T130" s="159"/>
      <c r="U130" s="159"/>
      <c r="V130" s="159"/>
      <c r="W130" s="159"/>
      <c r="X130" s="159"/>
      <c r="Y130" s="159"/>
      <c r="Z130" s="149"/>
      <c r="AA130" s="149"/>
      <c r="AB130" s="149"/>
      <c r="AC130" s="149"/>
      <c r="AD130" s="149"/>
      <c r="AE130" s="149"/>
      <c r="AF130" s="149"/>
      <c r="AG130" s="149" t="s">
        <v>121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3" x14ac:dyDescent="0.2">
      <c r="A131" s="156"/>
      <c r="B131" s="157"/>
      <c r="C131" s="186" t="s">
        <v>293</v>
      </c>
      <c r="D131" s="161"/>
      <c r="E131" s="162">
        <v>0.5</v>
      </c>
      <c r="F131" s="159"/>
      <c r="G131" s="159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59"/>
      <c r="Z131" s="149"/>
      <c r="AA131" s="149"/>
      <c r="AB131" s="149"/>
      <c r="AC131" s="149"/>
      <c r="AD131" s="149"/>
      <c r="AE131" s="149"/>
      <c r="AF131" s="149"/>
      <c r="AG131" s="149" t="s">
        <v>121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72">
        <v>54</v>
      </c>
      <c r="B132" s="173" t="s">
        <v>294</v>
      </c>
      <c r="C132" s="185" t="s">
        <v>295</v>
      </c>
      <c r="D132" s="174" t="s">
        <v>130</v>
      </c>
      <c r="E132" s="175">
        <v>2</v>
      </c>
      <c r="F132" s="176"/>
      <c r="G132" s="177">
        <f>ROUND(E132*F132,2)</f>
        <v>0</v>
      </c>
      <c r="H132" s="160"/>
      <c r="I132" s="159">
        <f>ROUND(E132*H132,2)</f>
        <v>0</v>
      </c>
      <c r="J132" s="160"/>
      <c r="K132" s="159">
        <f>ROUND(E132*J132,2)</f>
        <v>0</v>
      </c>
      <c r="L132" s="159">
        <v>21</v>
      </c>
      <c r="M132" s="159">
        <f>G132*(1+L132/100)</f>
        <v>0</v>
      </c>
      <c r="N132" s="158">
        <v>2.5588600000000001</v>
      </c>
      <c r="O132" s="158">
        <f>ROUND(E132*N132,2)</f>
        <v>5.12</v>
      </c>
      <c r="P132" s="158">
        <v>0</v>
      </c>
      <c r="Q132" s="158">
        <f>ROUND(E132*P132,2)</f>
        <v>0</v>
      </c>
      <c r="R132" s="159"/>
      <c r="S132" s="159" t="s">
        <v>116</v>
      </c>
      <c r="T132" s="159" t="s">
        <v>116</v>
      </c>
      <c r="U132" s="159">
        <v>4</v>
      </c>
      <c r="V132" s="159">
        <f>ROUND(E132*U132,2)</f>
        <v>8</v>
      </c>
      <c r="W132" s="159"/>
      <c r="X132" s="159" t="s">
        <v>117</v>
      </c>
      <c r="Y132" s="159" t="s">
        <v>118</v>
      </c>
      <c r="Z132" s="149"/>
      <c r="AA132" s="149"/>
      <c r="AB132" s="149"/>
      <c r="AC132" s="149"/>
      <c r="AD132" s="149"/>
      <c r="AE132" s="149"/>
      <c r="AF132" s="149"/>
      <c r="AG132" s="149" t="s">
        <v>119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2" x14ac:dyDescent="0.2">
      <c r="A133" s="156"/>
      <c r="B133" s="157"/>
      <c r="C133" s="186" t="s">
        <v>292</v>
      </c>
      <c r="D133" s="161"/>
      <c r="E133" s="162">
        <v>1.5</v>
      </c>
      <c r="F133" s="159"/>
      <c r="G133" s="159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59"/>
      <c r="Z133" s="149"/>
      <c r="AA133" s="149"/>
      <c r="AB133" s="149"/>
      <c r="AC133" s="149"/>
      <c r="AD133" s="149"/>
      <c r="AE133" s="149"/>
      <c r="AF133" s="149"/>
      <c r="AG133" s="149" t="s">
        <v>121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3" x14ac:dyDescent="0.2">
      <c r="A134" s="156"/>
      <c r="B134" s="157"/>
      <c r="C134" s="186" t="s">
        <v>293</v>
      </c>
      <c r="D134" s="161"/>
      <c r="E134" s="162">
        <v>0.5</v>
      </c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9"/>
      <c r="AA134" s="149"/>
      <c r="AB134" s="149"/>
      <c r="AC134" s="149"/>
      <c r="AD134" s="149"/>
      <c r="AE134" s="149"/>
      <c r="AF134" s="149"/>
      <c r="AG134" s="149" t="s">
        <v>121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ht="22.5" outlineLevel="1" x14ac:dyDescent="0.2">
      <c r="A135" s="172">
        <v>55</v>
      </c>
      <c r="B135" s="173" t="s">
        <v>296</v>
      </c>
      <c r="C135" s="185" t="s">
        <v>297</v>
      </c>
      <c r="D135" s="174" t="s">
        <v>124</v>
      </c>
      <c r="E135" s="175">
        <v>8</v>
      </c>
      <c r="F135" s="176"/>
      <c r="G135" s="177">
        <f>ROUND(E135*F135,2)</f>
        <v>0</v>
      </c>
      <c r="H135" s="160"/>
      <c r="I135" s="159">
        <f>ROUND(E135*H135,2)</f>
        <v>0</v>
      </c>
      <c r="J135" s="160"/>
      <c r="K135" s="159">
        <f>ROUND(E135*J135,2)</f>
        <v>0</v>
      </c>
      <c r="L135" s="159">
        <v>21</v>
      </c>
      <c r="M135" s="159">
        <f>G135*(1+L135/100)</f>
        <v>0</v>
      </c>
      <c r="N135" s="158">
        <v>0.13053999999999999</v>
      </c>
      <c r="O135" s="158">
        <f>ROUND(E135*N135,2)</f>
        <v>1.04</v>
      </c>
      <c r="P135" s="158">
        <v>0</v>
      </c>
      <c r="Q135" s="158">
        <f>ROUND(E135*P135,2)</f>
        <v>0</v>
      </c>
      <c r="R135" s="159"/>
      <c r="S135" s="159" t="s">
        <v>116</v>
      </c>
      <c r="T135" s="159" t="s">
        <v>116</v>
      </c>
      <c r="U135" s="159">
        <v>2.827</v>
      </c>
      <c r="V135" s="159">
        <f>ROUND(E135*U135,2)</f>
        <v>22.62</v>
      </c>
      <c r="W135" s="159"/>
      <c r="X135" s="159" t="s">
        <v>117</v>
      </c>
      <c r="Y135" s="159" t="s">
        <v>118</v>
      </c>
      <c r="Z135" s="149"/>
      <c r="AA135" s="149"/>
      <c r="AB135" s="149"/>
      <c r="AC135" s="149"/>
      <c r="AD135" s="149"/>
      <c r="AE135" s="149"/>
      <c r="AF135" s="149"/>
      <c r="AG135" s="149" t="s">
        <v>119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2" x14ac:dyDescent="0.2">
      <c r="A136" s="156"/>
      <c r="B136" s="157"/>
      <c r="C136" s="186" t="s">
        <v>235</v>
      </c>
      <c r="D136" s="161"/>
      <c r="E136" s="162">
        <v>6</v>
      </c>
      <c r="F136" s="159"/>
      <c r="G136" s="159"/>
      <c r="H136" s="159"/>
      <c r="I136" s="159"/>
      <c r="J136" s="159"/>
      <c r="K136" s="159"/>
      <c r="L136" s="159"/>
      <c r="M136" s="159"/>
      <c r="N136" s="158"/>
      <c r="O136" s="158"/>
      <c r="P136" s="158"/>
      <c r="Q136" s="158"/>
      <c r="R136" s="159"/>
      <c r="S136" s="159"/>
      <c r="T136" s="159"/>
      <c r="U136" s="159"/>
      <c r="V136" s="159"/>
      <c r="W136" s="159"/>
      <c r="X136" s="159"/>
      <c r="Y136" s="159"/>
      <c r="Z136" s="149"/>
      <c r="AA136" s="149"/>
      <c r="AB136" s="149"/>
      <c r="AC136" s="149"/>
      <c r="AD136" s="149"/>
      <c r="AE136" s="149"/>
      <c r="AF136" s="149"/>
      <c r="AG136" s="149" t="s">
        <v>121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3" x14ac:dyDescent="0.2">
      <c r="A137" s="156"/>
      <c r="B137" s="157"/>
      <c r="C137" s="186" t="s">
        <v>236</v>
      </c>
      <c r="D137" s="161"/>
      <c r="E137" s="162">
        <v>2</v>
      </c>
      <c r="F137" s="159"/>
      <c r="G137" s="159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59"/>
      <c r="Z137" s="149"/>
      <c r="AA137" s="149"/>
      <c r="AB137" s="149"/>
      <c r="AC137" s="149"/>
      <c r="AD137" s="149"/>
      <c r="AE137" s="149"/>
      <c r="AF137" s="149"/>
      <c r="AG137" s="149" t="s">
        <v>121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ht="22.5" outlineLevel="1" x14ac:dyDescent="0.2">
      <c r="A138" s="172">
        <v>56</v>
      </c>
      <c r="B138" s="173" t="s">
        <v>298</v>
      </c>
      <c r="C138" s="185" t="s">
        <v>299</v>
      </c>
      <c r="D138" s="174" t="s">
        <v>243</v>
      </c>
      <c r="E138" s="175">
        <v>254</v>
      </c>
      <c r="F138" s="176"/>
      <c r="G138" s="177">
        <f>ROUND(E138*F138,2)</f>
        <v>0</v>
      </c>
      <c r="H138" s="160"/>
      <c r="I138" s="159">
        <f>ROUND(E138*H138,2)</f>
        <v>0</v>
      </c>
      <c r="J138" s="160"/>
      <c r="K138" s="159">
        <f>ROUND(E138*J138,2)</f>
        <v>0</v>
      </c>
      <c r="L138" s="159">
        <v>21</v>
      </c>
      <c r="M138" s="159">
        <f>G138*(1+L138/100)</f>
        <v>0</v>
      </c>
      <c r="N138" s="158">
        <v>0</v>
      </c>
      <c r="O138" s="158">
        <f>ROUND(E138*N138,2)</f>
        <v>0</v>
      </c>
      <c r="P138" s="158">
        <v>0</v>
      </c>
      <c r="Q138" s="158">
        <f>ROUND(E138*P138,2)</f>
        <v>0</v>
      </c>
      <c r="R138" s="159"/>
      <c r="S138" s="159" t="s">
        <v>116</v>
      </c>
      <c r="T138" s="159" t="s">
        <v>116</v>
      </c>
      <c r="U138" s="159">
        <v>8.7599999999999997E-2</v>
      </c>
      <c r="V138" s="159">
        <f>ROUND(E138*U138,2)</f>
        <v>22.25</v>
      </c>
      <c r="W138" s="159"/>
      <c r="X138" s="159" t="s">
        <v>117</v>
      </c>
      <c r="Y138" s="159" t="s">
        <v>118</v>
      </c>
      <c r="Z138" s="149"/>
      <c r="AA138" s="149"/>
      <c r="AB138" s="149"/>
      <c r="AC138" s="149"/>
      <c r="AD138" s="149"/>
      <c r="AE138" s="149"/>
      <c r="AF138" s="149"/>
      <c r="AG138" s="149" t="s">
        <v>119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2" x14ac:dyDescent="0.2">
      <c r="A139" s="156"/>
      <c r="B139" s="157"/>
      <c r="C139" s="186" t="s">
        <v>300</v>
      </c>
      <c r="D139" s="161"/>
      <c r="E139" s="162">
        <v>240</v>
      </c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59"/>
      <c r="Z139" s="149"/>
      <c r="AA139" s="149"/>
      <c r="AB139" s="149"/>
      <c r="AC139" s="149"/>
      <c r="AD139" s="149"/>
      <c r="AE139" s="149"/>
      <c r="AF139" s="149"/>
      <c r="AG139" s="149" t="s">
        <v>121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3" x14ac:dyDescent="0.2">
      <c r="A140" s="156"/>
      <c r="B140" s="157"/>
      <c r="C140" s="186" t="s">
        <v>301</v>
      </c>
      <c r="D140" s="161"/>
      <c r="E140" s="162">
        <v>14</v>
      </c>
      <c r="F140" s="159"/>
      <c r="G140" s="159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59"/>
      <c r="Z140" s="149"/>
      <c r="AA140" s="149"/>
      <c r="AB140" s="149"/>
      <c r="AC140" s="149"/>
      <c r="AD140" s="149"/>
      <c r="AE140" s="149"/>
      <c r="AF140" s="149"/>
      <c r="AG140" s="149" t="s">
        <v>121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72">
        <v>57</v>
      </c>
      <c r="B141" s="173" t="s">
        <v>302</v>
      </c>
      <c r="C141" s="185" t="s">
        <v>303</v>
      </c>
      <c r="D141" s="174" t="s">
        <v>243</v>
      </c>
      <c r="E141" s="175">
        <v>254</v>
      </c>
      <c r="F141" s="176"/>
      <c r="G141" s="177">
        <f>ROUND(E141*F141,2)</f>
        <v>0</v>
      </c>
      <c r="H141" s="160"/>
      <c r="I141" s="159">
        <f>ROUND(E141*H141,2)</f>
        <v>0</v>
      </c>
      <c r="J141" s="160"/>
      <c r="K141" s="159">
        <f>ROUND(E141*J141,2)</f>
        <v>0</v>
      </c>
      <c r="L141" s="159">
        <v>21</v>
      </c>
      <c r="M141" s="159">
        <f>G141*(1+L141/100)</f>
        <v>0</v>
      </c>
      <c r="N141" s="158">
        <v>0.20474999999999999</v>
      </c>
      <c r="O141" s="158">
        <f>ROUND(E141*N141,2)</f>
        <v>52.01</v>
      </c>
      <c r="P141" s="158">
        <v>0</v>
      </c>
      <c r="Q141" s="158">
        <f>ROUND(E141*P141,2)</f>
        <v>0</v>
      </c>
      <c r="R141" s="159"/>
      <c r="S141" s="159" t="s">
        <v>116</v>
      </c>
      <c r="T141" s="159" t="s">
        <v>116</v>
      </c>
      <c r="U141" s="159">
        <v>9.8000000000000004E-2</v>
      </c>
      <c r="V141" s="159">
        <f>ROUND(E141*U141,2)</f>
        <v>24.89</v>
      </c>
      <c r="W141" s="159"/>
      <c r="X141" s="159" t="s">
        <v>117</v>
      </c>
      <c r="Y141" s="159" t="s">
        <v>118</v>
      </c>
      <c r="Z141" s="149"/>
      <c r="AA141" s="149"/>
      <c r="AB141" s="149"/>
      <c r="AC141" s="149"/>
      <c r="AD141" s="149"/>
      <c r="AE141" s="149"/>
      <c r="AF141" s="149"/>
      <c r="AG141" s="149" t="s">
        <v>119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2" x14ac:dyDescent="0.2">
      <c r="A142" s="156"/>
      <c r="B142" s="157"/>
      <c r="C142" s="186" t="s">
        <v>300</v>
      </c>
      <c r="D142" s="161"/>
      <c r="E142" s="162">
        <v>240</v>
      </c>
      <c r="F142" s="159"/>
      <c r="G142" s="159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59"/>
      <c r="Z142" s="149"/>
      <c r="AA142" s="149"/>
      <c r="AB142" s="149"/>
      <c r="AC142" s="149"/>
      <c r="AD142" s="149"/>
      <c r="AE142" s="149"/>
      <c r="AF142" s="149"/>
      <c r="AG142" s="149" t="s">
        <v>121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3" x14ac:dyDescent="0.2">
      <c r="A143" s="156"/>
      <c r="B143" s="157"/>
      <c r="C143" s="186" t="s">
        <v>301</v>
      </c>
      <c r="D143" s="161"/>
      <c r="E143" s="162">
        <v>14</v>
      </c>
      <c r="F143" s="159"/>
      <c r="G143" s="159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59"/>
      <c r="Z143" s="149"/>
      <c r="AA143" s="149"/>
      <c r="AB143" s="149"/>
      <c r="AC143" s="149"/>
      <c r="AD143" s="149"/>
      <c r="AE143" s="149"/>
      <c r="AF143" s="149"/>
      <c r="AG143" s="149" t="s">
        <v>121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72">
        <v>58</v>
      </c>
      <c r="B144" s="173" t="s">
        <v>304</v>
      </c>
      <c r="C144" s="185" t="s">
        <v>305</v>
      </c>
      <c r="D144" s="174" t="s">
        <v>243</v>
      </c>
      <c r="E144" s="175">
        <v>254</v>
      </c>
      <c r="F144" s="176"/>
      <c r="G144" s="177">
        <f>ROUND(E144*F144,2)</f>
        <v>0</v>
      </c>
      <c r="H144" s="160"/>
      <c r="I144" s="159">
        <f>ROUND(E144*H144,2)</f>
        <v>0</v>
      </c>
      <c r="J144" s="160"/>
      <c r="K144" s="159">
        <f>ROUND(E144*J144,2)</f>
        <v>0</v>
      </c>
      <c r="L144" s="159">
        <v>21</v>
      </c>
      <c r="M144" s="159">
        <f>G144*(1+L144/100)</f>
        <v>0</v>
      </c>
      <c r="N144" s="158">
        <v>6.0000000000000002E-5</v>
      </c>
      <c r="O144" s="158">
        <f>ROUND(E144*N144,2)</f>
        <v>0.02</v>
      </c>
      <c r="P144" s="158">
        <v>0</v>
      </c>
      <c r="Q144" s="158">
        <f>ROUND(E144*P144,2)</f>
        <v>0</v>
      </c>
      <c r="R144" s="159"/>
      <c r="S144" s="159" t="s">
        <v>116</v>
      </c>
      <c r="T144" s="159" t="s">
        <v>116</v>
      </c>
      <c r="U144" s="159">
        <v>2.5999999999999999E-2</v>
      </c>
      <c r="V144" s="159">
        <f>ROUND(E144*U144,2)</f>
        <v>6.6</v>
      </c>
      <c r="W144" s="159"/>
      <c r="X144" s="159" t="s">
        <v>117</v>
      </c>
      <c r="Y144" s="159" t="s">
        <v>118</v>
      </c>
      <c r="Z144" s="149"/>
      <c r="AA144" s="149"/>
      <c r="AB144" s="149"/>
      <c r="AC144" s="149"/>
      <c r="AD144" s="149"/>
      <c r="AE144" s="149"/>
      <c r="AF144" s="149"/>
      <c r="AG144" s="149" t="s">
        <v>119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2" x14ac:dyDescent="0.2">
      <c r="A145" s="156"/>
      <c r="B145" s="157"/>
      <c r="C145" s="186" t="s">
        <v>300</v>
      </c>
      <c r="D145" s="161"/>
      <c r="E145" s="162">
        <v>240</v>
      </c>
      <c r="F145" s="159"/>
      <c r="G145" s="159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59"/>
      <c r="Z145" s="149"/>
      <c r="AA145" s="149"/>
      <c r="AB145" s="149"/>
      <c r="AC145" s="149"/>
      <c r="AD145" s="149"/>
      <c r="AE145" s="149"/>
      <c r="AF145" s="149"/>
      <c r="AG145" s="149" t="s">
        <v>121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3" x14ac:dyDescent="0.2">
      <c r="A146" s="156"/>
      <c r="B146" s="157"/>
      <c r="C146" s="186" t="s">
        <v>301</v>
      </c>
      <c r="D146" s="161"/>
      <c r="E146" s="162">
        <v>14</v>
      </c>
      <c r="F146" s="159"/>
      <c r="G146" s="159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59"/>
      <c r="Z146" s="149"/>
      <c r="AA146" s="149"/>
      <c r="AB146" s="149"/>
      <c r="AC146" s="149"/>
      <c r="AD146" s="149"/>
      <c r="AE146" s="149"/>
      <c r="AF146" s="149"/>
      <c r="AG146" s="149" t="s">
        <v>121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72">
        <v>59</v>
      </c>
      <c r="B147" s="173" t="s">
        <v>306</v>
      </c>
      <c r="C147" s="185" t="s">
        <v>307</v>
      </c>
      <c r="D147" s="174" t="s">
        <v>243</v>
      </c>
      <c r="E147" s="175">
        <v>254</v>
      </c>
      <c r="F147" s="176"/>
      <c r="G147" s="177">
        <f>ROUND(E147*F147,2)</f>
        <v>0</v>
      </c>
      <c r="H147" s="160"/>
      <c r="I147" s="159">
        <f>ROUND(E147*H147,2)</f>
        <v>0</v>
      </c>
      <c r="J147" s="160"/>
      <c r="K147" s="159">
        <f>ROUND(E147*J147,2)</f>
        <v>0</v>
      </c>
      <c r="L147" s="159">
        <v>21</v>
      </c>
      <c r="M147" s="159">
        <f>G147*(1+L147/100)</f>
        <v>0</v>
      </c>
      <c r="N147" s="158">
        <v>0</v>
      </c>
      <c r="O147" s="158">
        <f>ROUND(E147*N147,2)</f>
        <v>0</v>
      </c>
      <c r="P147" s="158">
        <v>0</v>
      </c>
      <c r="Q147" s="158">
        <f>ROUND(E147*P147,2)</f>
        <v>0</v>
      </c>
      <c r="R147" s="159"/>
      <c r="S147" s="159" t="s">
        <v>116</v>
      </c>
      <c r="T147" s="159" t="s">
        <v>116</v>
      </c>
      <c r="U147" s="159">
        <v>0.14099999999999999</v>
      </c>
      <c r="V147" s="159">
        <f>ROUND(E147*U147,2)</f>
        <v>35.81</v>
      </c>
      <c r="W147" s="159"/>
      <c r="X147" s="159" t="s">
        <v>117</v>
      </c>
      <c r="Y147" s="159" t="s">
        <v>118</v>
      </c>
      <c r="Z147" s="149"/>
      <c r="AA147" s="149"/>
      <c r="AB147" s="149"/>
      <c r="AC147" s="149"/>
      <c r="AD147" s="149"/>
      <c r="AE147" s="149"/>
      <c r="AF147" s="149"/>
      <c r="AG147" s="149" t="s">
        <v>119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2" x14ac:dyDescent="0.2">
      <c r="A148" s="156"/>
      <c r="B148" s="157"/>
      <c r="C148" s="186" t="s">
        <v>300</v>
      </c>
      <c r="D148" s="161"/>
      <c r="E148" s="162">
        <v>240</v>
      </c>
      <c r="F148" s="159"/>
      <c r="G148" s="159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59"/>
      <c r="Z148" s="149"/>
      <c r="AA148" s="149"/>
      <c r="AB148" s="149"/>
      <c r="AC148" s="149"/>
      <c r="AD148" s="149"/>
      <c r="AE148" s="149"/>
      <c r="AF148" s="149"/>
      <c r="AG148" s="149" t="s">
        <v>121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3" x14ac:dyDescent="0.2">
      <c r="A149" s="156"/>
      <c r="B149" s="157"/>
      <c r="C149" s="186" t="s">
        <v>301</v>
      </c>
      <c r="D149" s="161"/>
      <c r="E149" s="162">
        <v>14</v>
      </c>
      <c r="F149" s="159"/>
      <c r="G149" s="159"/>
      <c r="H149" s="159"/>
      <c r="I149" s="159"/>
      <c r="J149" s="159"/>
      <c r="K149" s="159"/>
      <c r="L149" s="159"/>
      <c r="M149" s="159"/>
      <c r="N149" s="158"/>
      <c r="O149" s="158"/>
      <c r="P149" s="158"/>
      <c r="Q149" s="158"/>
      <c r="R149" s="159"/>
      <c r="S149" s="159"/>
      <c r="T149" s="159"/>
      <c r="U149" s="159"/>
      <c r="V149" s="159"/>
      <c r="W149" s="159"/>
      <c r="X149" s="159"/>
      <c r="Y149" s="159"/>
      <c r="Z149" s="149"/>
      <c r="AA149" s="149"/>
      <c r="AB149" s="149"/>
      <c r="AC149" s="149"/>
      <c r="AD149" s="149"/>
      <c r="AE149" s="149"/>
      <c r="AF149" s="149"/>
      <c r="AG149" s="149" t="s">
        <v>121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72">
        <v>60</v>
      </c>
      <c r="B150" s="173" t="s">
        <v>308</v>
      </c>
      <c r="C150" s="185" t="s">
        <v>309</v>
      </c>
      <c r="D150" s="174" t="s">
        <v>115</v>
      </c>
      <c r="E150" s="175">
        <v>254</v>
      </c>
      <c r="F150" s="176"/>
      <c r="G150" s="177">
        <f>ROUND(E150*F150,2)</f>
        <v>0</v>
      </c>
      <c r="H150" s="160"/>
      <c r="I150" s="159">
        <f>ROUND(E150*H150,2)</f>
        <v>0</v>
      </c>
      <c r="J150" s="160"/>
      <c r="K150" s="159">
        <f>ROUND(E150*J150,2)</f>
        <v>0</v>
      </c>
      <c r="L150" s="159">
        <v>21</v>
      </c>
      <c r="M150" s="159">
        <f>G150*(1+L150/100)</f>
        <v>0</v>
      </c>
      <c r="N150" s="158">
        <v>0</v>
      </c>
      <c r="O150" s="158">
        <f>ROUND(E150*N150,2)</f>
        <v>0</v>
      </c>
      <c r="P150" s="158">
        <v>0</v>
      </c>
      <c r="Q150" s="158">
        <f>ROUND(E150*P150,2)</f>
        <v>0</v>
      </c>
      <c r="R150" s="159"/>
      <c r="S150" s="159" t="s">
        <v>116</v>
      </c>
      <c r="T150" s="159" t="s">
        <v>116</v>
      </c>
      <c r="U150" s="159">
        <v>0.129</v>
      </c>
      <c r="V150" s="159">
        <f>ROUND(E150*U150,2)</f>
        <v>32.770000000000003</v>
      </c>
      <c r="W150" s="159"/>
      <c r="X150" s="159" t="s">
        <v>117</v>
      </c>
      <c r="Y150" s="159" t="s">
        <v>118</v>
      </c>
      <c r="Z150" s="149"/>
      <c r="AA150" s="149"/>
      <c r="AB150" s="149"/>
      <c r="AC150" s="149"/>
      <c r="AD150" s="149"/>
      <c r="AE150" s="149"/>
      <c r="AF150" s="149"/>
      <c r="AG150" s="149" t="s">
        <v>119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2" x14ac:dyDescent="0.2">
      <c r="A151" s="156"/>
      <c r="B151" s="157"/>
      <c r="C151" s="186" t="s">
        <v>310</v>
      </c>
      <c r="D151" s="161"/>
      <c r="E151" s="162">
        <v>240</v>
      </c>
      <c r="F151" s="159"/>
      <c r="G151" s="159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59"/>
      <c r="Z151" s="149"/>
      <c r="AA151" s="149"/>
      <c r="AB151" s="149"/>
      <c r="AC151" s="149"/>
      <c r="AD151" s="149"/>
      <c r="AE151" s="149"/>
      <c r="AF151" s="149"/>
      <c r="AG151" s="149" t="s">
        <v>121</v>
      </c>
      <c r="AH151" s="149">
        <v>0</v>
      </c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3" x14ac:dyDescent="0.2">
      <c r="A152" s="156"/>
      <c r="B152" s="157"/>
      <c r="C152" s="186" t="s">
        <v>311</v>
      </c>
      <c r="D152" s="161"/>
      <c r="E152" s="162">
        <v>14</v>
      </c>
      <c r="F152" s="159"/>
      <c r="G152" s="159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59"/>
      <c r="Z152" s="149"/>
      <c r="AA152" s="149"/>
      <c r="AB152" s="149"/>
      <c r="AC152" s="149"/>
      <c r="AD152" s="149"/>
      <c r="AE152" s="149"/>
      <c r="AF152" s="149"/>
      <c r="AG152" s="149" t="s">
        <v>121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x14ac:dyDescent="0.2">
      <c r="A153" s="165" t="s">
        <v>111</v>
      </c>
      <c r="B153" s="166" t="s">
        <v>81</v>
      </c>
      <c r="C153" s="184" t="s">
        <v>82</v>
      </c>
      <c r="D153" s="167"/>
      <c r="E153" s="168"/>
      <c r="F153" s="169"/>
      <c r="G153" s="170">
        <f>SUMIF(AG154:AG154,"&lt;&gt;NOR",G154:G154)</f>
        <v>0</v>
      </c>
      <c r="H153" s="164"/>
      <c r="I153" s="164">
        <f>SUM(I154:I154)</f>
        <v>0</v>
      </c>
      <c r="J153" s="164"/>
      <c r="K153" s="164">
        <f>SUM(K154:K154)</f>
        <v>0</v>
      </c>
      <c r="L153" s="164"/>
      <c r="M153" s="164">
        <f>SUM(M154:M154)</f>
        <v>0</v>
      </c>
      <c r="N153" s="163"/>
      <c r="O153" s="163">
        <f>SUM(O154:O154)</f>
        <v>0</v>
      </c>
      <c r="P153" s="163"/>
      <c r="Q153" s="163">
        <f>SUM(Q154:Q154)</f>
        <v>0</v>
      </c>
      <c r="R153" s="164"/>
      <c r="S153" s="164"/>
      <c r="T153" s="164"/>
      <c r="U153" s="164"/>
      <c r="V153" s="164">
        <f>SUM(V154:V154)</f>
        <v>0</v>
      </c>
      <c r="W153" s="164"/>
      <c r="X153" s="164"/>
      <c r="Y153" s="164"/>
      <c r="AG153" t="s">
        <v>112</v>
      </c>
    </row>
    <row r="154" spans="1:60" ht="22.5" outlineLevel="1" x14ac:dyDescent="0.2">
      <c r="A154" s="178">
        <v>61</v>
      </c>
      <c r="B154" s="179" t="s">
        <v>312</v>
      </c>
      <c r="C154" s="187" t="s">
        <v>313</v>
      </c>
      <c r="D154" s="180" t="s">
        <v>124</v>
      </c>
      <c r="E154" s="181">
        <v>1</v>
      </c>
      <c r="F154" s="182"/>
      <c r="G154" s="183">
        <f>ROUND(E154*F154,2)</f>
        <v>0</v>
      </c>
      <c r="H154" s="160"/>
      <c r="I154" s="159">
        <f>ROUND(E154*H154,2)</f>
        <v>0</v>
      </c>
      <c r="J154" s="160"/>
      <c r="K154" s="159">
        <f>ROUND(E154*J154,2)</f>
        <v>0</v>
      </c>
      <c r="L154" s="159">
        <v>21</v>
      </c>
      <c r="M154" s="159">
        <f>G154*(1+L154/100)</f>
        <v>0</v>
      </c>
      <c r="N154" s="158">
        <v>0</v>
      </c>
      <c r="O154" s="158">
        <f>ROUND(E154*N154,2)</f>
        <v>0</v>
      </c>
      <c r="P154" s="158">
        <v>0</v>
      </c>
      <c r="Q154" s="158">
        <f>ROUND(E154*P154,2)</f>
        <v>0</v>
      </c>
      <c r="R154" s="159"/>
      <c r="S154" s="159" t="s">
        <v>169</v>
      </c>
      <c r="T154" s="159" t="s">
        <v>158</v>
      </c>
      <c r="U154" s="159">
        <v>0</v>
      </c>
      <c r="V154" s="159">
        <f>ROUND(E154*U154,2)</f>
        <v>0</v>
      </c>
      <c r="W154" s="159"/>
      <c r="X154" s="159" t="s">
        <v>117</v>
      </c>
      <c r="Y154" s="159" t="s">
        <v>118</v>
      </c>
      <c r="Z154" s="149"/>
      <c r="AA154" s="149"/>
      <c r="AB154" s="149"/>
      <c r="AC154" s="149"/>
      <c r="AD154" s="149"/>
      <c r="AE154" s="149"/>
      <c r="AF154" s="149"/>
      <c r="AG154" s="149" t="s">
        <v>119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x14ac:dyDescent="0.2">
      <c r="A155" s="165" t="s">
        <v>111</v>
      </c>
      <c r="B155" s="166" t="s">
        <v>83</v>
      </c>
      <c r="C155" s="184" t="s">
        <v>29</v>
      </c>
      <c r="D155" s="167"/>
      <c r="E155" s="168"/>
      <c r="F155" s="169"/>
      <c r="G155" s="170">
        <f>SUMIF(AG156:AG158,"&lt;&gt;NOR",G156:G158)</f>
        <v>0</v>
      </c>
      <c r="H155" s="164"/>
      <c r="I155" s="164">
        <f>SUM(I156:I158)</f>
        <v>0</v>
      </c>
      <c r="J155" s="164"/>
      <c r="K155" s="164">
        <f>SUM(K156:K158)</f>
        <v>0</v>
      </c>
      <c r="L155" s="164"/>
      <c r="M155" s="164">
        <f>SUM(M156:M158)</f>
        <v>0</v>
      </c>
      <c r="N155" s="163"/>
      <c r="O155" s="163">
        <f>SUM(O156:O158)</f>
        <v>0</v>
      </c>
      <c r="P155" s="163"/>
      <c r="Q155" s="163">
        <f>SUM(Q156:Q158)</f>
        <v>0</v>
      </c>
      <c r="R155" s="164"/>
      <c r="S155" s="164"/>
      <c r="T155" s="164"/>
      <c r="U155" s="164"/>
      <c r="V155" s="164">
        <f>SUM(V156:V158)</f>
        <v>0</v>
      </c>
      <c r="W155" s="164"/>
      <c r="X155" s="164"/>
      <c r="Y155" s="164"/>
      <c r="AG155" t="s">
        <v>112</v>
      </c>
    </row>
    <row r="156" spans="1:60" outlineLevel="1" x14ac:dyDescent="0.2">
      <c r="A156" s="178">
        <v>62</v>
      </c>
      <c r="B156" s="179" t="s">
        <v>314</v>
      </c>
      <c r="C156" s="187" t="s">
        <v>315</v>
      </c>
      <c r="D156" s="180" t="s">
        <v>316</v>
      </c>
      <c r="E156" s="181">
        <v>1</v>
      </c>
      <c r="F156" s="182"/>
      <c r="G156" s="183">
        <f>ROUND(E156*F156,2)</f>
        <v>0</v>
      </c>
      <c r="H156" s="160"/>
      <c r="I156" s="159">
        <f>ROUND(E156*H156,2)</f>
        <v>0</v>
      </c>
      <c r="J156" s="160"/>
      <c r="K156" s="159">
        <f>ROUND(E156*J156,2)</f>
        <v>0</v>
      </c>
      <c r="L156" s="159">
        <v>21</v>
      </c>
      <c r="M156" s="159">
        <f>G156*(1+L156/100)</f>
        <v>0</v>
      </c>
      <c r="N156" s="158">
        <v>0</v>
      </c>
      <c r="O156" s="158">
        <f>ROUND(E156*N156,2)</f>
        <v>0</v>
      </c>
      <c r="P156" s="158">
        <v>0</v>
      </c>
      <c r="Q156" s="158">
        <f>ROUND(E156*P156,2)</f>
        <v>0</v>
      </c>
      <c r="R156" s="159"/>
      <c r="S156" s="159" t="s">
        <v>116</v>
      </c>
      <c r="T156" s="159" t="s">
        <v>158</v>
      </c>
      <c r="U156" s="159">
        <v>0</v>
      </c>
      <c r="V156" s="159">
        <f>ROUND(E156*U156,2)</f>
        <v>0</v>
      </c>
      <c r="W156" s="159"/>
      <c r="X156" s="159" t="s">
        <v>317</v>
      </c>
      <c r="Y156" s="159" t="s">
        <v>118</v>
      </c>
      <c r="Z156" s="149"/>
      <c r="AA156" s="149"/>
      <c r="AB156" s="149"/>
      <c r="AC156" s="149"/>
      <c r="AD156" s="149"/>
      <c r="AE156" s="149"/>
      <c r="AF156" s="149"/>
      <c r="AG156" s="149" t="s">
        <v>318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72">
        <v>63</v>
      </c>
      <c r="B157" s="173" t="s">
        <v>319</v>
      </c>
      <c r="C157" s="185" t="s">
        <v>320</v>
      </c>
      <c r="D157" s="174" t="s">
        <v>316</v>
      </c>
      <c r="E157" s="175">
        <v>1</v>
      </c>
      <c r="F157" s="176"/>
      <c r="G157" s="177">
        <f>ROUND(E157*F157,2)</f>
        <v>0</v>
      </c>
      <c r="H157" s="160"/>
      <c r="I157" s="159">
        <f>ROUND(E157*H157,2)</f>
        <v>0</v>
      </c>
      <c r="J157" s="160"/>
      <c r="K157" s="159">
        <f>ROUND(E157*J157,2)</f>
        <v>0</v>
      </c>
      <c r="L157" s="159">
        <v>21</v>
      </c>
      <c r="M157" s="159">
        <f>G157*(1+L157/100)</f>
        <v>0</v>
      </c>
      <c r="N157" s="158">
        <v>0</v>
      </c>
      <c r="O157" s="158">
        <f>ROUND(E157*N157,2)</f>
        <v>0</v>
      </c>
      <c r="P157" s="158">
        <v>0</v>
      </c>
      <c r="Q157" s="158">
        <f>ROUND(E157*P157,2)</f>
        <v>0</v>
      </c>
      <c r="R157" s="159"/>
      <c r="S157" s="159" t="s">
        <v>116</v>
      </c>
      <c r="T157" s="159" t="s">
        <v>158</v>
      </c>
      <c r="U157" s="159">
        <v>0</v>
      </c>
      <c r="V157" s="159">
        <f>ROUND(E157*U157,2)</f>
        <v>0</v>
      </c>
      <c r="W157" s="159"/>
      <c r="X157" s="159" t="s">
        <v>317</v>
      </c>
      <c r="Y157" s="159" t="s">
        <v>118</v>
      </c>
      <c r="Z157" s="149"/>
      <c r="AA157" s="149"/>
      <c r="AB157" s="149"/>
      <c r="AC157" s="149"/>
      <c r="AD157" s="149"/>
      <c r="AE157" s="149"/>
      <c r="AF157" s="149"/>
      <c r="AG157" s="149" t="s">
        <v>318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2" x14ac:dyDescent="0.2">
      <c r="A158" s="156"/>
      <c r="B158" s="157"/>
      <c r="C158" s="186" t="s">
        <v>321</v>
      </c>
      <c r="D158" s="161"/>
      <c r="E158" s="162">
        <v>1</v>
      </c>
      <c r="F158" s="159"/>
      <c r="G158" s="159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59"/>
      <c r="Z158" s="149"/>
      <c r="AA158" s="149"/>
      <c r="AB158" s="149"/>
      <c r="AC158" s="149"/>
      <c r="AD158" s="149"/>
      <c r="AE158" s="149"/>
      <c r="AF158" s="149"/>
      <c r="AG158" s="149" t="s">
        <v>121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x14ac:dyDescent="0.2">
      <c r="A159" s="165" t="s">
        <v>111</v>
      </c>
      <c r="B159" s="166" t="s">
        <v>84</v>
      </c>
      <c r="C159" s="184" t="s">
        <v>30</v>
      </c>
      <c r="D159" s="167"/>
      <c r="E159" s="168"/>
      <c r="F159" s="169"/>
      <c r="G159" s="170">
        <f>SUMIF(AG160:AG160,"&lt;&gt;NOR",G160:G160)</f>
        <v>0</v>
      </c>
      <c r="H159" s="164"/>
      <c r="I159" s="164">
        <f>SUM(I160:I160)</f>
        <v>0</v>
      </c>
      <c r="J159" s="164"/>
      <c r="K159" s="164">
        <f>SUM(K160:K160)</f>
        <v>0</v>
      </c>
      <c r="L159" s="164"/>
      <c r="M159" s="164">
        <f>SUM(M160:M160)</f>
        <v>0</v>
      </c>
      <c r="N159" s="163"/>
      <c r="O159" s="163">
        <f>SUM(O160:O160)</f>
        <v>0</v>
      </c>
      <c r="P159" s="163"/>
      <c r="Q159" s="163">
        <f>SUM(Q160:Q160)</f>
        <v>0</v>
      </c>
      <c r="R159" s="164"/>
      <c r="S159" s="164"/>
      <c r="T159" s="164"/>
      <c r="U159" s="164"/>
      <c r="V159" s="164">
        <f>SUM(V160:V160)</f>
        <v>0</v>
      </c>
      <c r="W159" s="164"/>
      <c r="X159" s="164"/>
      <c r="Y159" s="164"/>
      <c r="AG159" t="s">
        <v>112</v>
      </c>
    </row>
    <row r="160" spans="1:60" outlineLevel="1" x14ac:dyDescent="0.2">
      <c r="A160" s="172">
        <v>64</v>
      </c>
      <c r="B160" s="173" t="s">
        <v>322</v>
      </c>
      <c r="C160" s="185" t="s">
        <v>323</v>
      </c>
      <c r="D160" s="174" t="s">
        <v>316</v>
      </c>
      <c r="E160" s="175">
        <v>1</v>
      </c>
      <c r="F160" s="176"/>
      <c r="G160" s="177">
        <f>ROUND(E160*F160,2)</f>
        <v>0</v>
      </c>
      <c r="H160" s="160"/>
      <c r="I160" s="159">
        <f>ROUND(E160*H160,2)</f>
        <v>0</v>
      </c>
      <c r="J160" s="160"/>
      <c r="K160" s="159">
        <f>ROUND(E160*J160,2)</f>
        <v>0</v>
      </c>
      <c r="L160" s="159">
        <v>21</v>
      </c>
      <c r="M160" s="159">
        <f>G160*(1+L160/100)</f>
        <v>0</v>
      </c>
      <c r="N160" s="158">
        <v>0</v>
      </c>
      <c r="O160" s="158">
        <f>ROUND(E160*N160,2)</f>
        <v>0</v>
      </c>
      <c r="P160" s="158">
        <v>0</v>
      </c>
      <c r="Q160" s="158">
        <f>ROUND(E160*P160,2)</f>
        <v>0</v>
      </c>
      <c r="R160" s="159"/>
      <c r="S160" s="159" t="s">
        <v>116</v>
      </c>
      <c r="T160" s="159" t="s">
        <v>158</v>
      </c>
      <c r="U160" s="159">
        <v>0</v>
      </c>
      <c r="V160" s="159">
        <f>ROUND(E160*U160,2)</f>
        <v>0</v>
      </c>
      <c r="W160" s="159"/>
      <c r="X160" s="159" t="s">
        <v>317</v>
      </c>
      <c r="Y160" s="159" t="s">
        <v>118</v>
      </c>
      <c r="Z160" s="149"/>
      <c r="AA160" s="149"/>
      <c r="AB160" s="149"/>
      <c r="AC160" s="149"/>
      <c r="AD160" s="149"/>
      <c r="AE160" s="149"/>
      <c r="AF160" s="149"/>
      <c r="AG160" s="149" t="s">
        <v>318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33" x14ac:dyDescent="0.2">
      <c r="A161" s="3"/>
      <c r="B161" s="4"/>
      <c r="C161" s="188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AE161">
        <v>12</v>
      </c>
      <c r="AF161">
        <v>21</v>
      </c>
      <c r="AG161" t="s">
        <v>97</v>
      </c>
    </row>
    <row r="162" spans="1:33" x14ac:dyDescent="0.2">
      <c r="A162" s="152"/>
      <c r="B162" s="153" t="s">
        <v>31</v>
      </c>
      <c r="C162" s="189"/>
      <c r="D162" s="154"/>
      <c r="E162" s="155"/>
      <c r="F162" s="155"/>
      <c r="G162" s="171">
        <f>G8+G43+G74+G79+G81+G128+G153+G155+G159</f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AE162">
        <f>SUMIF(L7:L160,AE161,G7:G160)</f>
        <v>0</v>
      </c>
      <c r="AF162">
        <f>SUMIF(L7:L160,AF161,G7:G160)</f>
        <v>0</v>
      </c>
      <c r="AG162" t="s">
        <v>324</v>
      </c>
    </row>
    <row r="163" spans="1:33" x14ac:dyDescent="0.2">
      <c r="A163" s="3"/>
      <c r="B163" s="4"/>
      <c r="C163" s="188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33" x14ac:dyDescent="0.2">
      <c r="A164" s="3"/>
      <c r="B164" s="4"/>
      <c r="C164" s="188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33" x14ac:dyDescent="0.2">
      <c r="A165" s="255" t="s">
        <v>325</v>
      </c>
      <c r="B165" s="255"/>
      <c r="C165" s="256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33" x14ac:dyDescent="0.2">
      <c r="A166" s="257"/>
      <c r="B166" s="258"/>
      <c r="C166" s="259"/>
      <c r="D166" s="258"/>
      <c r="E166" s="258"/>
      <c r="F166" s="258"/>
      <c r="G166" s="260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AG166" t="s">
        <v>326</v>
      </c>
    </row>
    <row r="167" spans="1:33" x14ac:dyDescent="0.2">
      <c r="A167" s="261"/>
      <c r="B167" s="262"/>
      <c r="C167" s="263"/>
      <c r="D167" s="262"/>
      <c r="E167" s="262"/>
      <c r="F167" s="262"/>
      <c r="G167" s="264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33" x14ac:dyDescent="0.2">
      <c r="A168" s="261"/>
      <c r="B168" s="262"/>
      <c r="C168" s="263"/>
      <c r="D168" s="262"/>
      <c r="E168" s="262"/>
      <c r="F168" s="262"/>
      <c r="G168" s="264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33" x14ac:dyDescent="0.2">
      <c r="A169" s="261"/>
      <c r="B169" s="262"/>
      <c r="C169" s="263"/>
      <c r="D169" s="262"/>
      <c r="E169" s="262"/>
      <c r="F169" s="262"/>
      <c r="G169" s="264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33" x14ac:dyDescent="0.2">
      <c r="A170" s="265"/>
      <c r="B170" s="266"/>
      <c r="C170" s="267"/>
      <c r="D170" s="266"/>
      <c r="E170" s="266"/>
      <c r="F170" s="266"/>
      <c r="G170" s="268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33" x14ac:dyDescent="0.2">
      <c r="A171" s="3"/>
      <c r="B171" s="4"/>
      <c r="C171" s="188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33" x14ac:dyDescent="0.2">
      <c r="C172" s="190"/>
      <c r="D172" s="10"/>
      <c r="AG172" t="s">
        <v>327</v>
      </c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66:G170"/>
    <mergeCell ref="A1:G1"/>
    <mergeCell ref="C2:G2"/>
    <mergeCell ref="C3:G3"/>
    <mergeCell ref="C4:G4"/>
    <mergeCell ref="A165:C16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2424_01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2424_01 Pol'!Názvy_tisku</vt:lpstr>
      <vt:lpstr>oadresa</vt:lpstr>
      <vt:lpstr>Stavba!Objednatel</vt:lpstr>
      <vt:lpstr>Stavba!Objekt</vt:lpstr>
      <vt:lpstr>'01 2424_01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Malina</dc:creator>
  <cp:lastModifiedBy>Jiřina Bílková</cp:lastModifiedBy>
  <cp:lastPrinted>2019-03-19T12:27:02Z</cp:lastPrinted>
  <dcterms:created xsi:type="dcterms:W3CDTF">2009-04-08T07:15:50Z</dcterms:created>
  <dcterms:modified xsi:type="dcterms:W3CDTF">2025-08-01T09:42:37Z</dcterms:modified>
</cp:coreProperties>
</file>